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385" windowHeight="53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'List1'!$B$34:$S$85</definedName>
  </definedNames>
  <calcPr fullCalcOnLoad="1"/>
</workbook>
</file>

<file path=xl/sharedStrings.xml><?xml version="1.0" encoding="utf-8"?>
<sst xmlns="http://schemas.openxmlformats.org/spreadsheetml/2006/main" count="62" uniqueCount="51">
  <si>
    <t>Daň</t>
  </si>
  <si>
    <t>z příjmu fyzických osob</t>
  </si>
  <si>
    <t>ze záv.čin.</t>
  </si>
  <si>
    <t>z příjmu právnických osob</t>
  </si>
  <si>
    <t>ze SVČ</t>
  </si>
  <si>
    <t>z kap.výnos</t>
  </si>
  <si>
    <t>z přidané hodnoty</t>
  </si>
  <si>
    <t>Poplatek za likvidaci komunálního odpadu</t>
  </si>
  <si>
    <t>Poplatek ze psů</t>
  </si>
  <si>
    <t>Poplatek za lázeňský nebo rekreační pobyt</t>
  </si>
  <si>
    <t>Správní poplatky</t>
  </si>
  <si>
    <t>z nemovitostí</t>
  </si>
  <si>
    <t>Neinvestiční přijaté dotace z všeob.pokl.s</t>
  </si>
  <si>
    <t>Neinvestiční přijaté dotace ze SR v rámci</t>
  </si>
  <si>
    <t>Neinvestiční přijaté dotace od krajů</t>
  </si>
  <si>
    <t>Pěstební činnost</t>
  </si>
  <si>
    <t>Ostatní správa v zemědělství</t>
  </si>
  <si>
    <t>Pitní voda</t>
  </si>
  <si>
    <t>Bytové hospodářství</t>
  </si>
  <si>
    <t>Činnost místní správy</t>
  </si>
  <si>
    <t>Obecné příjmy a výdaje z fin.op.</t>
  </si>
  <si>
    <t>Příjmy celkem</t>
  </si>
  <si>
    <t>Silnice</t>
  </si>
  <si>
    <t>Pitná voda</t>
  </si>
  <si>
    <t>Předškolní zařízení</t>
  </si>
  <si>
    <t>Základní školy</t>
  </si>
  <si>
    <t>Činnosti knihovnické</t>
  </si>
  <si>
    <t>Ostatní záležitosti kultury</t>
  </si>
  <si>
    <t>Zachování a obnova kulturních památek</t>
  </si>
  <si>
    <t>Odborné léčebné ústavy</t>
  </si>
  <si>
    <t>Veřejné osvětlení</t>
  </si>
  <si>
    <t>Sběr a svoz komunálních odpadů</t>
  </si>
  <si>
    <t>Péče o vzhled obcí a veřejnou zeleň</t>
  </si>
  <si>
    <t>Požární ochrana - dobrovolná část</t>
  </si>
  <si>
    <t>Zastupitelstva obcí</t>
  </si>
  <si>
    <t>Volby do parlamentu ČR</t>
  </si>
  <si>
    <t>Volby do zastupitelstev územ. sam.</t>
  </si>
  <si>
    <t>Finanční vypořádání z minulých let</t>
  </si>
  <si>
    <t>Výdaje celkem</t>
  </si>
  <si>
    <t>Vnitřní obchod služby a ruch</t>
  </si>
  <si>
    <t>Předpoklad 2006</t>
  </si>
  <si>
    <t>MŠ od rodičů</t>
  </si>
  <si>
    <t>Splátka úvěru - 10000x12</t>
  </si>
  <si>
    <t>Splátka úvěru - 9200x12</t>
  </si>
  <si>
    <t xml:space="preserve"> 31.10.2006</t>
  </si>
  <si>
    <t>Schválený 2006</t>
  </si>
  <si>
    <t>R po změnách</t>
  </si>
  <si>
    <t>Územní plánování</t>
  </si>
  <si>
    <t xml:space="preserve">Návrh </t>
  </si>
  <si>
    <t>Plánované příjmy - 2007</t>
  </si>
  <si>
    <t>Plánované výdaje - 2007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</si>
</sst>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4.28125" style="0" bestFit="1" customWidth="1"/>
    <col min="3" max="3" width="20.8515625" style="0" bestFit="1" customWidth="1"/>
    <col min="4" max="4" width="13.140625" style="0" customWidth="1"/>
    <col min="5" max="5" width="0.9921875" style="0" customWidth="1"/>
    <col min="6" max="6" width="12.8515625" style="0" hidden="1" customWidth="1"/>
    <col min="7" max="7" width="2.7109375" style="0" hidden="1" customWidth="1"/>
    <col min="8" max="8" width="14.8515625" style="0" hidden="1" customWidth="1"/>
    <col min="9" max="9" width="3.140625" style="0" hidden="1" customWidth="1"/>
    <col min="10" max="10" width="12.8515625" style="0" hidden="1" customWidth="1"/>
    <col min="11" max="11" width="1.57421875" style="0" hidden="1" customWidth="1"/>
    <col min="12" max="12" width="15.140625" style="0" hidden="1" customWidth="1"/>
    <col min="13" max="13" width="0.85546875" style="0" hidden="1" customWidth="1"/>
    <col min="14" max="14" width="11.7109375" style="0" hidden="1" customWidth="1"/>
    <col min="15" max="15" width="1.57421875" style="0" hidden="1" customWidth="1"/>
    <col min="16" max="16" width="11.7109375" style="0" hidden="1" customWidth="1"/>
    <col min="17" max="17" width="1.421875" style="0" hidden="1" customWidth="1"/>
  </cols>
  <sheetData>
    <row r="1" ht="15.75">
      <c r="C1" s="4" t="s">
        <v>49</v>
      </c>
    </row>
    <row r="2" spans="6:18" ht="12.75">
      <c r="F2" s="3" t="s">
        <v>45</v>
      </c>
      <c r="G2" s="3"/>
      <c r="H2" s="3" t="s">
        <v>46</v>
      </c>
      <c r="I2" s="3"/>
      <c r="J2" s="3" t="s">
        <v>44</v>
      </c>
      <c r="K2" s="3"/>
      <c r="L2" s="3" t="s">
        <v>40</v>
      </c>
      <c r="M2" s="3"/>
      <c r="N2" s="3">
        <v>2004</v>
      </c>
      <c r="O2" s="3"/>
      <c r="P2" s="3">
        <v>2005</v>
      </c>
      <c r="R2" s="5" t="s">
        <v>48</v>
      </c>
    </row>
    <row r="3" spans="2:18" ht="12.75">
      <c r="B3" t="s">
        <v>0</v>
      </c>
      <c r="C3" t="s">
        <v>1</v>
      </c>
      <c r="D3" t="s">
        <v>2</v>
      </c>
      <c r="F3" s="1">
        <v>500000</v>
      </c>
      <c r="G3" s="1"/>
      <c r="H3" s="1">
        <v>500000</v>
      </c>
      <c r="I3" s="1"/>
      <c r="J3" s="1">
        <v>391205</v>
      </c>
      <c r="L3" s="1">
        <v>480000</v>
      </c>
      <c r="M3" s="1"/>
      <c r="N3" s="1">
        <v>492919</v>
      </c>
      <c r="O3" s="1"/>
      <c r="P3" s="1">
        <v>480227</v>
      </c>
      <c r="Q3" s="1"/>
      <c r="R3">
        <v>500000</v>
      </c>
    </row>
    <row r="4" spans="2:18" ht="12.75">
      <c r="B4" t="s">
        <v>0</v>
      </c>
      <c r="C4" t="s">
        <v>1</v>
      </c>
      <c r="D4" t="s">
        <v>4</v>
      </c>
      <c r="F4" s="1">
        <v>170000</v>
      </c>
      <c r="G4" s="1"/>
      <c r="H4" s="1">
        <v>103000</v>
      </c>
      <c r="I4" s="1"/>
      <c r="J4" s="1">
        <v>37576</v>
      </c>
      <c r="L4" s="1">
        <v>45000</v>
      </c>
      <c r="M4" s="1"/>
      <c r="N4" s="1">
        <v>268575</v>
      </c>
      <c r="O4" s="1"/>
      <c r="P4" s="1">
        <v>168683</v>
      </c>
      <c r="Q4" s="1"/>
      <c r="R4">
        <v>40000</v>
      </c>
    </row>
    <row r="5" spans="2:18" ht="12.75">
      <c r="B5" t="s">
        <v>0</v>
      </c>
      <c r="C5" t="s">
        <v>1</v>
      </c>
      <c r="D5" t="s">
        <v>5</v>
      </c>
      <c r="F5" s="1">
        <v>30000</v>
      </c>
      <c r="G5" s="1"/>
      <c r="H5" s="1">
        <v>30000</v>
      </c>
      <c r="I5" s="1"/>
      <c r="J5" s="1">
        <v>25684</v>
      </c>
      <c r="L5" s="1">
        <v>29000</v>
      </c>
      <c r="M5" s="1"/>
      <c r="N5" s="1">
        <v>25733</v>
      </c>
      <c r="O5" s="1"/>
      <c r="P5" s="1">
        <v>26922</v>
      </c>
      <c r="Q5" s="1"/>
      <c r="R5">
        <v>30000</v>
      </c>
    </row>
    <row r="6" spans="2:18" ht="12.75">
      <c r="B6" t="s">
        <v>0</v>
      </c>
      <c r="C6" t="s">
        <v>3</v>
      </c>
      <c r="F6" s="1">
        <v>560000</v>
      </c>
      <c r="G6" s="1"/>
      <c r="H6" s="1">
        <v>560000</v>
      </c>
      <c r="I6" s="1"/>
      <c r="J6" s="1">
        <v>498261</v>
      </c>
      <c r="L6" s="1">
        <v>560000</v>
      </c>
      <c r="M6" s="1"/>
      <c r="N6" s="1">
        <v>509782</v>
      </c>
      <c r="O6" s="1"/>
      <c r="P6" s="1">
        <v>555543</v>
      </c>
      <c r="Q6" s="1"/>
      <c r="R6">
        <v>565000</v>
      </c>
    </row>
    <row r="7" spans="2:18" ht="12.75">
      <c r="B7" t="s">
        <v>0</v>
      </c>
      <c r="C7" t="s">
        <v>6</v>
      </c>
      <c r="F7" s="1">
        <v>880000</v>
      </c>
      <c r="G7" s="1"/>
      <c r="H7" s="1">
        <v>880000</v>
      </c>
      <c r="I7" s="1"/>
      <c r="J7" s="1">
        <v>732229</v>
      </c>
      <c r="L7" s="1">
        <v>900000</v>
      </c>
      <c r="M7" s="1"/>
      <c r="N7" s="1">
        <v>723553</v>
      </c>
      <c r="O7" s="1"/>
      <c r="P7" s="1">
        <v>874965</v>
      </c>
      <c r="Q7" s="1"/>
      <c r="R7">
        <v>910000</v>
      </c>
    </row>
    <row r="8" spans="2:18" ht="12.75">
      <c r="B8" t="s">
        <v>7</v>
      </c>
      <c r="F8" s="1">
        <v>130000</v>
      </c>
      <c r="G8" s="1"/>
      <c r="H8" s="1">
        <v>130000</v>
      </c>
      <c r="I8" s="1"/>
      <c r="J8" s="1">
        <v>125023</v>
      </c>
      <c r="L8" s="1">
        <v>128000</v>
      </c>
      <c r="M8" s="1"/>
      <c r="N8" s="1">
        <v>128825</v>
      </c>
      <c r="O8" s="1"/>
      <c r="P8" s="1">
        <v>127514</v>
      </c>
      <c r="Q8" s="1"/>
      <c r="R8">
        <v>128000</v>
      </c>
    </row>
    <row r="9" spans="2:18" ht="12.75">
      <c r="B9" t="s">
        <v>8</v>
      </c>
      <c r="F9" s="1">
        <v>7000</v>
      </c>
      <c r="G9" s="1"/>
      <c r="H9" s="1">
        <v>7000</v>
      </c>
      <c r="I9" s="1"/>
      <c r="J9" s="1">
        <v>9460</v>
      </c>
      <c r="L9" s="1">
        <v>9500</v>
      </c>
      <c r="M9" s="1"/>
      <c r="N9" s="6">
        <v>10171</v>
      </c>
      <c r="O9" s="1"/>
      <c r="P9" s="7">
        <v>11456</v>
      </c>
      <c r="Q9" s="1"/>
      <c r="R9">
        <v>8000</v>
      </c>
    </row>
    <row r="10" spans="2:18" ht="12.75">
      <c r="B10" t="s">
        <v>9</v>
      </c>
      <c r="F10" s="1">
        <v>2500</v>
      </c>
      <c r="G10" s="1"/>
      <c r="H10" s="1">
        <v>2500</v>
      </c>
      <c r="I10" s="1"/>
      <c r="J10" s="1">
        <v>2185</v>
      </c>
      <c r="L10" s="1">
        <v>2500</v>
      </c>
      <c r="M10" s="1"/>
      <c r="N10" s="6"/>
      <c r="O10" s="1"/>
      <c r="P10" s="7"/>
      <c r="Q10" s="1"/>
      <c r="R10">
        <v>2500</v>
      </c>
    </row>
    <row r="11" spans="2:18" ht="12.75">
      <c r="B11" t="s">
        <v>10</v>
      </c>
      <c r="F11" s="1">
        <v>2000</v>
      </c>
      <c r="G11" s="1"/>
      <c r="H11" s="1">
        <v>2000</v>
      </c>
      <c r="I11" s="1"/>
      <c r="J11" s="1">
        <v>3690</v>
      </c>
      <c r="L11" s="1">
        <v>3700</v>
      </c>
      <c r="M11" s="1"/>
      <c r="N11" s="1">
        <v>2079</v>
      </c>
      <c r="O11" s="1"/>
      <c r="P11" s="1">
        <v>1355</v>
      </c>
      <c r="Q11" s="1"/>
      <c r="R11">
        <v>3000</v>
      </c>
    </row>
    <row r="12" spans="2:18" ht="12.75">
      <c r="B12" t="s">
        <v>0</v>
      </c>
      <c r="C12" t="s">
        <v>11</v>
      </c>
      <c r="F12" s="1">
        <v>120000</v>
      </c>
      <c r="G12" s="1"/>
      <c r="H12" s="1">
        <v>120000</v>
      </c>
      <c r="I12" s="1"/>
      <c r="J12" s="1">
        <v>97049</v>
      </c>
      <c r="L12" s="1">
        <v>120000</v>
      </c>
      <c r="M12" s="1"/>
      <c r="N12" s="1">
        <v>117377</v>
      </c>
      <c r="O12" s="1"/>
      <c r="P12" s="1">
        <v>119428</v>
      </c>
      <c r="Q12" s="1"/>
      <c r="R12">
        <v>120000</v>
      </c>
    </row>
    <row r="13" spans="2:18" ht="12.75" hidden="1">
      <c r="B13" t="s">
        <v>12</v>
      </c>
      <c r="F13" s="1">
        <v>0</v>
      </c>
      <c r="G13" s="1"/>
      <c r="H13" s="1">
        <v>37306</v>
      </c>
      <c r="I13" s="1"/>
      <c r="J13" s="1">
        <v>37306</v>
      </c>
      <c r="L13" s="6">
        <v>393246</v>
      </c>
      <c r="M13" s="1"/>
      <c r="N13" s="6">
        <f>1047392.9+4496.4</f>
        <v>1051889.3</v>
      </c>
      <c r="O13" s="1"/>
      <c r="P13" s="6">
        <v>595220</v>
      </c>
      <c r="Q13" s="1"/>
      <c r="R13">
        <v>0</v>
      </c>
    </row>
    <row r="14" spans="2:18" ht="12.75" hidden="1">
      <c r="B14" t="s">
        <v>13</v>
      </c>
      <c r="F14" s="1">
        <v>37190</v>
      </c>
      <c r="G14" s="1"/>
      <c r="H14" s="1">
        <v>37190</v>
      </c>
      <c r="I14" s="1"/>
      <c r="J14" s="1">
        <v>37190</v>
      </c>
      <c r="L14" s="6"/>
      <c r="M14" s="1"/>
      <c r="N14" s="6"/>
      <c r="O14" s="1"/>
      <c r="P14" s="6"/>
      <c r="Q14" s="1"/>
      <c r="R14">
        <v>0</v>
      </c>
    </row>
    <row r="15" spans="2:18" ht="12.75" hidden="1">
      <c r="B15" t="s">
        <v>14</v>
      </c>
      <c r="F15" s="1">
        <v>0</v>
      </c>
      <c r="G15" s="1"/>
      <c r="H15" s="1">
        <v>318750</v>
      </c>
      <c r="I15" s="1"/>
      <c r="J15" s="1">
        <v>318750</v>
      </c>
      <c r="L15" s="6"/>
      <c r="M15" s="1"/>
      <c r="N15" s="6"/>
      <c r="O15" s="1"/>
      <c r="P15" s="6"/>
      <c r="Q15" s="1"/>
      <c r="R15">
        <v>0</v>
      </c>
    </row>
    <row r="16" spans="6:17" ht="12.75">
      <c r="F16" s="1"/>
      <c r="G16" s="1"/>
      <c r="H16" s="1"/>
      <c r="I16" s="1"/>
      <c r="J16" s="1"/>
      <c r="L16" s="1"/>
      <c r="M16" s="1"/>
      <c r="N16" s="1"/>
      <c r="O16" s="1"/>
      <c r="P16" s="1"/>
      <c r="Q16" s="1"/>
    </row>
    <row r="17" spans="2:18" ht="12.75">
      <c r="B17" t="s">
        <v>15</v>
      </c>
      <c r="F17" s="1">
        <v>0</v>
      </c>
      <c r="G17" s="1"/>
      <c r="H17" s="1">
        <v>0</v>
      </c>
      <c r="I17" s="1"/>
      <c r="J17" s="1">
        <v>1000</v>
      </c>
      <c r="L17" s="1">
        <v>1000</v>
      </c>
      <c r="M17" s="1"/>
      <c r="N17" s="1">
        <v>0</v>
      </c>
      <c r="O17" s="1"/>
      <c r="P17" s="1">
        <v>0</v>
      </c>
      <c r="Q17" s="1"/>
      <c r="R17">
        <v>0</v>
      </c>
    </row>
    <row r="18" spans="6:17" ht="12.75">
      <c r="F18" s="1"/>
      <c r="G18" s="1"/>
      <c r="H18" s="1"/>
      <c r="I18" s="1"/>
      <c r="J18" s="1"/>
      <c r="L18" s="1"/>
      <c r="M18" s="1"/>
      <c r="N18" s="1"/>
      <c r="O18" s="1"/>
      <c r="P18" s="1"/>
      <c r="Q18" s="1"/>
    </row>
    <row r="19" spans="2:18" ht="12.75">
      <c r="B19" t="s">
        <v>16</v>
      </c>
      <c r="F19" s="1">
        <v>5000</v>
      </c>
      <c r="G19" s="1"/>
      <c r="H19" s="1">
        <v>5000</v>
      </c>
      <c r="I19" s="1"/>
      <c r="J19" s="1">
        <v>2681</v>
      </c>
      <c r="L19" s="1">
        <v>2681</v>
      </c>
      <c r="M19" s="1"/>
      <c r="N19" s="1">
        <v>5077</v>
      </c>
      <c r="O19" s="1"/>
      <c r="P19" s="1">
        <v>24500</v>
      </c>
      <c r="Q19" s="1"/>
      <c r="R19">
        <v>3000</v>
      </c>
    </row>
    <row r="20" spans="6:17" ht="12.75">
      <c r="F20" s="1"/>
      <c r="G20" s="1"/>
      <c r="H20" s="1"/>
      <c r="I20" s="1"/>
      <c r="J20" s="1"/>
      <c r="L20" s="1"/>
      <c r="M20" s="1"/>
      <c r="N20" s="1"/>
      <c r="O20" s="1"/>
      <c r="P20" s="1"/>
      <c r="Q20" s="1"/>
    </row>
    <row r="21" spans="2:18" ht="12.75">
      <c r="B21" t="s">
        <v>17</v>
      </c>
      <c r="F21" s="1">
        <v>90000</v>
      </c>
      <c r="G21" s="1"/>
      <c r="H21" s="1">
        <v>90000</v>
      </c>
      <c r="I21" s="1"/>
      <c r="J21" s="1">
        <v>90030</v>
      </c>
      <c r="L21" s="1">
        <v>90530</v>
      </c>
      <c r="M21" s="1"/>
      <c r="N21" s="1">
        <v>83722</v>
      </c>
      <c r="O21" s="1"/>
      <c r="P21" s="1">
        <v>89267.5</v>
      </c>
      <c r="Q21" s="1"/>
      <c r="R21">
        <v>100000</v>
      </c>
    </row>
    <row r="22" spans="6:17" ht="12.75">
      <c r="F22" s="1"/>
      <c r="G22" s="1"/>
      <c r="H22" s="1"/>
      <c r="I22" s="1"/>
      <c r="J22" s="1"/>
      <c r="L22" s="1"/>
      <c r="M22" s="1"/>
      <c r="N22" s="1"/>
      <c r="O22" s="1"/>
      <c r="P22" s="1"/>
      <c r="Q22" s="1"/>
    </row>
    <row r="23" spans="2:18" ht="12.75">
      <c r="B23" t="s">
        <v>18</v>
      </c>
      <c r="F23" s="1">
        <v>370400</v>
      </c>
      <c r="G23" s="1"/>
      <c r="H23" s="1">
        <v>370400</v>
      </c>
      <c r="I23" s="1"/>
      <c r="J23" s="1">
        <v>303178</v>
      </c>
      <c r="L23" s="1">
        <v>360000</v>
      </c>
      <c r="M23" s="1"/>
      <c r="N23" s="1">
        <v>332091</v>
      </c>
      <c r="O23" s="1"/>
      <c r="P23" s="1">
        <v>366708</v>
      </c>
      <c r="Q23" s="1"/>
      <c r="R23">
        <v>390000</v>
      </c>
    </row>
    <row r="24" spans="6:17" ht="12.75">
      <c r="F24" s="1"/>
      <c r="G24" s="1"/>
      <c r="H24" s="1"/>
      <c r="I24" s="1"/>
      <c r="J24" s="1"/>
      <c r="L24" s="1"/>
      <c r="M24" s="1"/>
      <c r="N24" s="1"/>
      <c r="O24" s="1"/>
      <c r="P24" s="1"/>
      <c r="Q24" s="1"/>
    </row>
    <row r="25" spans="2:18" ht="12.75">
      <c r="B25" t="s">
        <v>19</v>
      </c>
      <c r="F25" s="1">
        <v>10000</v>
      </c>
      <c r="G25" s="1"/>
      <c r="H25" s="1">
        <v>10000</v>
      </c>
      <c r="I25" s="1"/>
      <c r="J25" s="1">
        <v>14532</v>
      </c>
      <c r="L25" s="1">
        <v>15000</v>
      </c>
      <c r="M25" s="1"/>
      <c r="N25" s="1">
        <v>9350</v>
      </c>
      <c r="O25" s="1"/>
      <c r="P25" s="1">
        <v>80035</v>
      </c>
      <c r="Q25" s="1"/>
      <c r="R25">
        <v>14000</v>
      </c>
    </row>
    <row r="26" spans="6:17" ht="12.75">
      <c r="F26" s="1"/>
      <c r="G26" s="1"/>
      <c r="H26" s="1"/>
      <c r="I26" s="1"/>
      <c r="J26" s="1"/>
      <c r="L26" s="1"/>
      <c r="M26" s="1"/>
      <c r="N26" s="1"/>
      <c r="O26" s="1"/>
      <c r="P26" s="1"/>
      <c r="Q26" s="1"/>
    </row>
    <row r="27" spans="2:18" ht="12.75">
      <c r="B27" t="s">
        <v>20</v>
      </c>
      <c r="F27" s="1">
        <v>1000</v>
      </c>
      <c r="G27" s="1"/>
      <c r="H27" s="1">
        <v>1000</v>
      </c>
      <c r="I27" s="1"/>
      <c r="J27" s="1">
        <v>1829.44</v>
      </c>
      <c r="L27" s="1">
        <v>2000</v>
      </c>
      <c r="M27" s="1"/>
      <c r="N27" s="1">
        <v>1102.7</v>
      </c>
      <c r="O27" s="1"/>
      <c r="P27" s="1">
        <v>2312.26</v>
      </c>
      <c r="Q27" s="1"/>
      <c r="R27">
        <v>2000</v>
      </c>
    </row>
    <row r="28" spans="6:17" ht="12.75">
      <c r="F28" s="1"/>
      <c r="G28" s="1"/>
      <c r="H28" s="1"/>
      <c r="I28" s="1"/>
      <c r="J28" s="1"/>
      <c r="L28" s="1"/>
      <c r="M28" s="1"/>
      <c r="N28" s="1"/>
      <c r="O28" s="1"/>
      <c r="P28" s="1"/>
      <c r="Q28" s="1"/>
    </row>
    <row r="29" spans="3:18" ht="12.75" hidden="1">
      <c r="C29" t="s">
        <v>41</v>
      </c>
      <c r="F29" s="1">
        <v>0</v>
      </c>
      <c r="G29" s="1"/>
      <c r="H29" s="1">
        <v>0</v>
      </c>
      <c r="I29" s="1"/>
      <c r="J29" s="1">
        <v>0</v>
      </c>
      <c r="L29" s="1">
        <v>0</v>
      </c>
      <c r="M29" s="1"/>
      <c r="N29" s="1">
        <v>11760</v>
      </c>
      <c r="O29" s="1"/>
      <c r="P29" s="1">
        <v>1020</v>
      </c>
      <c r="Q29" s="1"/>
      <c r="R29">
        <v>0</v>
      </c>
    </row>
    <row r="30" spans="6:17" ht="12.75">
      <c r="F30" s="1"/>
      <c r="G30" s="1"/>
      <c r="H30" s="1"/>
      <c r="I30" s="1"/>
      <c r="J30" s="1"/>
      <c r="L30" s="1"/>
      <c r="M30" s="1"/>
      <c r="N30" s="1"/>
      <c r="O30" s="1"/>
      <c r="P30" s="1"/>
      <c r="Q30" s="1"/>
    </row>
    <row r="31" spans="2:18" ht="12.75">
      <c r="B31" s="3" t="s">
        <v>21</v>
      </c>
      <c r="F31" s="2">
        <f>SUM(F3:F29)</f>
        <v>2915090</v>
      </c>
      <c r="G31" s="3"/>
      <c r="H31" s="2">
        <f>SUM(H3:H29)</f>
        <v>3204146</v>
      </c>
      <c r="I31" s="3"/>
      <c r="J31" s="2">
        <f>SUM(J3:J29)</f>
        <v>2728858.44</v>
      </c>
      <c r="L31" s="2">
        <f>SUM(L3:L29)</f>
        <v>3142157</v>
      </c>
      <c r="M31" s="2"/>
      <c r="N31" s="2">
        <f>SUM(N2:N29)</f>
        <v>3776010</v>
      </c>
      <c r="O31" s="2"/>
      <c r="P31" s="2">
        <f>SUM(P2:P29)</f>
        <v>3527160.76</v>
      </c>
      <c r="Q31" s="1"/>
      <c r="R31" s="3">
        <f>SUM(R3:R30)</f>
        <v>2815500</v>
      </c>
    </row>
    <row r="32" spans="12:17" ht="12.75">
      <c r="L32" s="1"/>
      <c r="M32" s="1"/>
      <c r="N32" s="1"/>
      <c r="O32" s="1"/>
      <c r="P32" s="1"/>
      <c r="Q32" s="1"/>
    </row>
    <row r="33" spans="12:17" ht="12.75">
      <c r="L33" s="1"/>
      <c r="M33" s="1"/>
      <c r="N33" s="1"/>
      <c r="O33" s="1"/>
      <c r="P33" s="1"/>
      <c r="Q33" s="1"/>
    </row>
    <row r="34" spans="3:17" ht="15.75">
      <c r="C34" s="4" t="s">
        <v>50</v>
      </c>
      <c r="L34" s="1"/>
      <c r="M34" s="1"/>
      <c r="N34" s="1"/>
      <c r="O34" s="1"/>
      <c r="P34" s="1"/>
      <c r="Q34" s="1"/>
    </row>
    <row r="35" spans="12:17" ht="12.75">
      <c r="L35" s="1"/>
      <c r="M35" s="1"/>
      <c r="N35" s="1"/>
      <c r="O35" s="1"/>
      <c r="P35" s="1"/>
      <c r="Q35" s="1"/>
    </row>
    <row r="36" spans="2:18" ht="12.75">
      <c r="B36" t="s">
        <v>15</v>
      </c>
      <c r="F36" s="1">
        <v>10000</v>
      </c>
      <c r="G36" s="1"/>
      <c r="H36" s="1">
        <v>10000</v>
      </c>
      <c r="I36" s="1"/>
      <c r="J36" s="1">
        <v>0</v>
      </c>
      <c r="L36" s="1">
        <v>0</v>
      </c>
      <c r="M36" s="1"/>
      <c r="N36" s="1">
        <v>3675</v>
      </c>
      <c r="O36" s="1"/>
      <c r="P36" s="1">
        <v>0</v>
      </c>
      <c r="Q36" s="1"/>
      <c r="R36">
        <v>5000</v>
      </c>
    </row>
    <row r="37" spans="6:17" ht="12.75">
      <c r="F37" s="1"/>
      <c r="G37" s="1"/>
      <c r="H37" s="1"/>
      <c r="I37" s="1"/>
      <c r="J37" s="1"/>
      <c r="L37" s="1"/>
      <c r="M37" s="1"/>
      <c r="N37" s="1"/>
      <c r="O37" s="1"/>
      <c r="P37" s="1"/>
      <c r="Q37" s="1"/>
    </row>
    <row r="38" spans="2:18" ht="12.75">
      <c r="B38" t="s">
        <v>16</v>
      </c>
      <c r="F38" s="1">
        <v>10000</v>
      </c>
      <c r="G38" s="1"/>
      <c r="H38" s="1">
        <v>10000</v>
      </c>
      <c r="I38" s="1"/>
      <c r="J38" s="1">
        <v>2638</v>
      </c>
      <c r="L38" s="1">
        <v>2638</v>
      </c>
      <c r="M38" s="1"/>
      <c r="N38" s="1">
        <f>3675+108</f>
        <v>3783</v>
      </c>
      <c r="O38" s="1"/>
      <c r="P38" s="1">
        <v>118</v>
      </c>
      <c r="Q38" s="1"/>
      <c r="R38">
        <v>5000</v>
      </c>
    </row>
    <row r="39" spans="6:17" ht="12.75">
      <c r="F39" s="1"/>
      <c r="G39" s="1"/>
      <c r="H39" s="1"/>
      <c r="I39" s="1"/>
      <c r="J39" s="1"/>
      <c r="L39" s="1"/>
      <c r="M39" s="1"/>
      <c r="N39" s="1"/>
      <c r="O39" s="1"/>
      <c r="P39" s="1"/>
      <c r="Q39" s="1"/>
    </row>
    <row r="40" spans="2:18" ht="12.75">
      <c r="B40" t="s">
        <v>39</v>
      </c>
      <c r="F40" s="1">
        <v>14000</v>
      </c>
      <c r="G40" s="1"/>
      <c r="H40" s="1">
        <v>14000</v>
      </c>
      <c r="I40" s="1"/>
      <c r="J40" s="1">
        <v>14000</v>
      </c>
      <c r="L40" s="1">
        <v>14000</v>
      </c>
      <c r="M40" s="1"/>
      <c r="N40" s="1">
        <v>5355</v>
      </c>
      <c r="O40" s="1"/>
      <c r="P40" s="1">
        <v>34900</v>
      </c>
      <c r="Q40" s="1"/>
      <c r="R40">
        <v>8000</v>
      </c>
    </row>
    <row r="41" spans="6:17" ht="12.75">
      <c r="F41" s="1"/>
      <c r="G41" s="1"/>
      <c r="H41" s="1"/>
      <c r="I41" s="1"/>
      <c r="J41" s="1"/>
      <c r="L41" s="1"/>
      <c r="M41" s="1"/>
      <c r="N41" s="1"/>
      <c r="O41" s="1"/>
      <c r="P41" s="1"/>
      <c r="Q41" s="1"/>
    </row>
    <row r="42" spans="2:18" ht="12.75">
      <c r="B42" t="s">
        <v>22</v>
      </c>
      <c r="F42" s="1">
        <v>800000</v>
      </c>
      <c r="G42" s="1"/>
      <c r="H42" s="1">
        <v>1054750</v>
      </c>
      <c r="I42" s="1"/>
      <c r="J42" s="1">
        <v>808889</v>
      </c>
      <c r="L42" s="1">
        <f>808889+60000</f>
        <v>868889</v>
      </c>
      <c r="M42" s="1"/>
      <c r="N42" s="1">
        <v>500025.3</v>
      </c>
      <c r="O42" s="1"/>
      <c r="P42" s="1">
        <v>904850</v>
      </c>
      <c r="Q42" s="1"/>
      <c r="R42">
        <v>325000</v>
      </c>
    </row>
    <row r="43" spans="6:17" ht="12.75">
      <c r="F43" s="1"/>
      <c r="G43" s="1"/>
      <c r="H43" s="1"/>
      <c r="I43" s="1"/>
      <c r="J43" s="1"/>
      <c r="L43" s="1"/>
      <c r="M43" s="1"/>
      <c r="N43" s="1"/>
      <c r="O43" s="1"/>
      <c r="P43" s="1"/>
      <c r="Q43" s="1"/>
    </row>
    <row r="44" spans="2:18" ht="12.75">
      <c r="B44" t="s">
        <v>47</v>
      </c>
      <c r="F44" s="1">
        <v>0</v>
      </c>
      <c r="G44" s="1"/>
      <c r="H44" s="1">
        <v>0</v>
      </c>
      <c r="I44" s="1"/>
      <c r="J44" s="1">
        <v>0</v>
      </c>
      <c r="L44" s="1">
        <v>0</v>
      </c>
      <c r="M44" s="1"/>
      <c r="N44" s="1">
        <v>0</v>
      </c>
      <c r="O44" s="1"/>
      <c r="P44" s="1">
        <v>0</v>
      </c>
      <c r="Q44" s="1"/>
      <c r="R44">
        <v>75000</v>
      </c>
    </row>
    <row r="45" spans="6:17" ht="12.75">
      <c r="F45" s="1"/>
      <c r="G45" s="1"/>
      <c r="H45" s="1"/>
      <c r="I45" s="1"/>
      <c r="J45" s="1"/>
      <c r="L45" s="1"/>
      <c r="M45" s="1"/>
      <c r="N45" s="1"/>
      <c r="O45" s="1"/>
      <c r="P45" s="1"/>
      <c r="Q45" s="1"/>
    </row>
    <row r="46" spans="2:18" ht="12.75">
      <c r="B46" t="s">
        <v>23</v>
      </c>
      <c r="F46" s="1">
        <v>140000</v>
      </c>
      <c r="G46" s="1"/>
      <c r="H46" s="1">
        <v>140000</v>
      </c>
      <c r="I46" s="1"/>
      <c r="J46" s="1">
        <v>181667.88</v>
      </c>
      <c r="L46" s="1">
        <f>29012+157655</f>
        <v>186667</v>
      </c>
      <c r="M46" s="1"/>
      <c r="N46" s="1">
        <f>160696.43+95815.7-120000</f>
        <v>136512.13</v>
      </c>
      <c r="O46" s="1"/>
      <c r="P46" s="1">
        <f>154278.72+99860.4-120000</f>
        <v>134139.12</v>
      </c>
      <c r="Q46" s="1"/>
      <c r="R46">
        <v>140000</v>
      </c>
    </row>
    <row r="47" spans="6:17" ht="12.75">
      <c r="F47" s="1"/>
      <c r="G47" s="1"/>
      <c r="H47" s="1"/>
      <c r="I47" s="1"/>
      <c r="J47" s="1"/>
      <c r="L47" s="1"/>
      <c r="M47" s="1"/>
      <c r="N47" s="1"/>
      <c r="O47" s="1"/>
      <c r="P47" s="1"/>
      <c r="Q47" s="1"/>
    </row>
    <row r="48" spans="3:18" ht="12.75">
      <c r="C48" t="s">
        <v>42</v>
      </c>
      <c r="F48" s="1">
        <v>120000</v>
      </c>
      <c r="G48" s="1"/>
      <c r="H48" s="1">
        <v>120000</v>
      </c>
      <c r="I48" s="1"/>
      <c r="J48" s="1">
        <v>100000</v>
      </c>
      <c r="L48" s="1">
        <v>120000</v>
      </c>
      <c r="M48" s="1"/>
      <c r="N48" s="1">
        <v>120000</v>
      </c>
      <c r="O48" s="1"/>
      <c r="P48" s="1">
        <v>120000</v>
      </c>
      <c r="Q48" s="1"/>
      <c r="R48">
        <v>120000</v>
      </c>
    </row>
    <row r="49" spans="6:17" ht="12.75">
      <c r="F49" s="1"/>
      <c r="G49" s="1"/>
      <c r="H49" s="1"/>
      <c r="I49" s="1"/>
      <c r="J49" s="1"/>
      <c r="L49" s="1"/>
      <c r="M49" s="1"/>
      <c r="N49" s="1"/>
      <c r="O49" s="1"/>
      <c r="P49" s="1"/>
      <c r="Q49" s="1"/>
    </row>
    <row r="50" spans="2:18" ht="12.75">
      <c r="B50" t="s">
        <v>24</v>
      </c>
      <c r="F50" s="1">
        <v>150000</v>
      </c>
      <c r="G50" s="1"/>
      <c r="H50" s="1">
        <v>150000</v>
      </c>
      <c r="I50" s="1"/>
      <c r="J50" s="1">
        <v>105000</v>
      </c>
      <c r="L50" s="1">
        <v>150000</v>
      </c>
      <c r="M50" s="1"/>
      <c r="N50" s="1">
        <v>140000</v>
      </c>
      <c r="O50" s="1"/>
      <c r="P50" s="1">
        <v>977000</v>
      </c>
      <c r="Q50" s="1"/>
      <c r="R50">
        <v>170000</v>
      </c>
    </row>
    <row r="51" spans="6:17" ht="12.75">
      <c r="F51" s="1"/>
      <c r="G51" s="1"/>
      <c r="H51" s="1"/>
      <c r="I51" s="1"/>
      <c r="J51" s="1"/>
      <c r="L51" s="1"/>
      <c r="M51" s="1"/>
      <c r="N51" s="1"/>
      <c r="O51" s="1"/>
      <c r="P51" s="1"/>
      <c r="Q51" s="1"/>
    </row>
    <row r="52" spans="2:18" ht="12.75">
      <c r="B52" t="s">
        <v>25</v>
      </c>
      <c r="F52" s="1">
        <v>142660</v>
      </c>
      <c r="G52" s="1"/>
      <c r="H52" s="1">
        <v>142660</v>
      </c>
      <c r="I52" s="1"/>
      <c r="J52" s="1">
        <v>0</v>
      </c>
      <c r="L52" s="1">
        <v>142660</v>
      </c>
      <c r="M52" s="1"/>
      <c r="N52" s="1">
        <v>116760</v>
      </c>
      <c r="O52" s="1"/>
      <c r="P52" s="1">
        <v>133388.6</v>
      </c>
      <c r="Q52" s="1"/>
      <c r="R52">
        <v>160000</v>
      </c>
    </row>
    <row r="53" spans="6:17" ht="12.75">
      <c r="F53" s="1"/>
      <c r="G53" s="1"/>
      <c r="H53" s="1"/>
      <c r="I53" s="1"/>
      <c r="J53" s="1"/>
      <c r="L53" s="1"/>
      <c r="M53" s="1"/>
      <c r="N53" s="1"/>
      <c r="O53" s="1"/>
      <c r="P53" s="1"/>
      <c r="Q53" s="1"/>
    </row>
    <row r="54" spans="2:18" ht="12.75">
      <c r="B54" t="s">
        <v>26</v>
      </c>
      <c r="F54" s="1">
        <v>6000</v>
      </c>
      <c r="G54" s="1"/>
      <c r="H54" s="1">
        <v>6000</v>
      </c>
      <c r="I54" s="1"/>
      <c r="J54" s="1">
        <v>1500</v>
      </c>
      <c r="L54" s="1">
        <v>6000</v>
      </c>
      <c r="M54" s="1"/>
      <c r="N54" s="1">
        <v>5798</v>
      </c>
      <c r="O54" s="1"/>
      <c r="P54" s="1">
        <v>15750</v>
      </c>
      <c r="Q54" s="1"/>
      <c r="R54">
        <v>5000</v>
      </c>
    </row>
    <row r="55" spans="6:17" ht="12.75">
      <c r="F55" s="1"/>
      <c r="G55" s="1"/>
      <c r="H55" s="1"/>
      <c r="I55" s="1"/>
      <c r="J55" s="1"/>
      <c r="L55" s="1"/>
      <c r="M55" s="1"/>
      <c r="N55" s="1"/>
      <c r="O55" s="1"/>
      <c r="P55" s="1"/>
      <c r="Q55" s="1"/>
    </row>
    <row r="56" spans="2:18" ht="12.75">
      <c r="B56" t="s">
        <v>27</v>
      </c>
      <c r="F56" s="1">
        <v>9200</v>
      </c>
      <c r="G56" s="1"/>
      <c r="H56" s="1">
        <v>9200</v>
      </c>
      <c r="I56" s="1"/>
      <c r="J56" s="1">
        <v>10348</v>
      </c>
      <c r="L56" s="1">
        <v>12000</v>
      </c>
      <c r="M56" s="1"/>
      <c r="N56" s="1">
        <v>9154.6</v>
      </c>
      <c r="O56" s="1"/>
      <c r="P56" s="1">
        <v>14972.5</v>
      </c>
      <c r="Q56" s="1"/>
      <c r="R56">
        <v>9100</v>
      </c>
    </row>
    <row r="57" spans="6:17" ht="12.75">
      <c r="F57" s="1"/>
      <c r="G57" s="1"/>
      <c r="H57" s="1"/>
      <c r="I57" s="1"/>
      <c r="J57" s="1"/>
      <c r="L57" s="1"/>
      <c r="M57" s="1"/>
      <c r="N57" s="1"/>
      <c r="O57" s="1"/>
      <c r="P57" s="1"/>
      <c r="Q57" s="1"/>
    </row>
    <row r="58" spans="2:18" ht="12.75">
      <c r="B58" t="s">
        <v>28</v>
      </c>
      <c r="F58" s="1">
        <v>10000</v>
      </c>
      <c r="G58" s="1"/>
      <c r="H58" s="1">
        <v>10000</v>
      </c>
      <c r="I58" s="1"/>
      <c r="J58" s="1">
        <v>0</v>
      </c>
      <c r="L58" s="1">
        <v>30000</v>
      </c>
      <c r="M58" s="1"/>
      <c r="N58" s="1">
        <v>0</v>
      </c>
      <c r="O58" s="1"/>
      <c r="P58" s="1">
        <v>628251.34</v>
      </c>
      <c r="Q58" s="1"/>
      <c r="R58">
        <v>10000</v>
      </c>
    </row>
    <row r="59" spans="6:17" ht="12.75">
      <c r="F59" s="1"/>
      <c r="G59" s="1"/>
      <c r="H59" s="1"/>
      <c r="I59" s="1"/>
      <c r="J59" s="1"/>
      <c r="L59" s="1"/>
      <c r="M59" s="1"/>
      <c r="N59" s="1"/>
      <c r="O59" s="1"/>
      <c r="P59" s="1"/>
      <c r="Q59" s="1"/>
    </row>
    <row r="60" spans="2:18" ht="12.75">
      <c r="B60" t="s">
        <v>29</v>
      </c>
      <c r="F60" s="1">
        <v>1000</v>
      </c>
      <c r="G60" s="1"/>
      <c r="H60" s="1">
        <v>1000</v>
      </c>
      <c r="I60" s="1"/>
      <c r="J60" s="1">
        <v>1000</v>
      </c>
      <c r="L60" s="1">
        <v>1000</v>
      </c>
      <c r="M60" s="1"/>
      <c r="N60" s="1">
        <v>1000</v>
      </c>
      <c r="O60" s="1"/>
      <c r="P60" s="1">
        <v>1000</v>
      </c>
      <c r="Q60" s="1"/>
      <c r="R60">
        <v>1000</v>
      </c>
    </row>
    <row r="61" spans="6:17" ht="12.75">
      <c r="F61" s="1"/>
      <c r="G61" s="1"/>
      <c r="H61" s="1"/>
      <c r="I61" s="1"/>
      <c r="J61" s="1"/>
      <c r="L61" s="1"/>
      <c r="M61" s="1"/>
      <c r="N61" s="1"/>
      <c r="O61" s="1"/>
      <c r="P61" s="1"/>
      <c r="Q61" s="1"/>
    </row>
    <row r="62" spans="2:18" ht="12.75">
      <c r="B62" t="s">
        <v>18</v>
      </c>
      <c r="F62" s="1">
        <v>275000</v>
      </c>
      <c r="G62" s="1"/>
      <c r="H62" s="1">
        <v>275000</v>
      </c>
      <c r="I62" s="1"/>
      <c r="J62" s="1">
        <v>301113.67</v>
      </c>
      <c r="L62" s="1">
        <f>310000+6300+145000-110400</f>
        <v>350900</v>
      </c>
      <c r="M62" s="1"/>
      <c r="N62" s="1">
        <f>318773.41+6240+57548-110400</f>
        <v>272161.41</v>
      </c>
      <c r="O62" s="1"/>
      <c r="P62" s="1">
        <f>326318.51+17108+77768.18-110400</f>
        <v>310794.69</v>
      </c>
      <c r="Q62" s="1"/>
      <c r="R62">
        <v>370000</v>
      </c>
    </row>
    <row r="63" spans="6:17" ht="12.75">
      <c r="F63" s="1"/>
      <c r="G63" s="1"/>
      <c r="H63" s="1"/>
      <c r="I63" s="1"/>
      <c r="J63" s="1"/>
      <c r="L63" s="1"/>
      <c r="M63" s="1"/>
      <c r="N63" s="1"/>
      <c r="O63" s="1"/>
      <c r="P63" s="1"/>
      <c r="Q63" s="1"/>
    </row>
    <row r="64" spans="3:18" ht="12.75">
      <c r="C64" t="s">
        <v>43</v>
      </c>
      <c r="F64" s="1">
        <v>110400</v>
      </c>
      <c r="G64" s="1"/>
      <c r="H64" s="1">
        <v>110400</v>
      </c>
      <c r="I64" s="1"/>
      <c r="J64" s="1">
        <v>92000</v>
      </c>
      <c r="L64" s="1">
        <v>110400</v>
      </c>
      <c r="M64" s="1"/>
      <c r="N64" s="1">
        <v>110400</v>
      </c>
      <c r="O64" s="1"/>
      <c r="P64" s="1">
        <v>110400</v>
      </c>
      <c r="Q64" s="1"/>
      <c r="R64">
        <v>110400</v>
      </c>
    </row>
    <row r="65" spans="6:17" ht="12.75">
      <c r="F65" s="1"/>
      <c r="G65" s="1"/>
      <c r="H65" s="1"/>
      <c r="I65" s="1"/>
      <c r="J65" s="1"/>
      <c r="L65" s="1"/>
      <c r="M65" s="1"/>
      <c r="N65" s="1"/>
      <c r="O65" s="1"/>
      <c r="P65" s="1"/>
      <c r="Q65" s="1"/>
    </row>
    <row r="66" spans="2:18" ht="12.75">
      <c r="B66" t="s">
        <v>30</v>
      </c>
      <c r="F66" s="1">
        <v>45000</v>
      </c>
      <c r="G66" s="1"/>
      <c r="H66" s="1">
        <v>45000</v>
      </c>
      <c r="I66" s="1"/>
      <c r="J66" s="1">
        <v>29916.63</v>
      </c>
      <c r="L66" s="1">
        <v>39000</v>
      </c>
      <c r="M66" s="1"/>
      <c r="N66" s="1">
        <v>36650</v>
      </c>
      <c r="O66" s="1"/>
      <c r="P66" s="1">
        <v>34561</v>
      </c>
      <c r="Q66" s="1"/>
      <c r="R66">
        <v>45000</v>
      </c>
    </row>
    <row r="67" spans="6:17" ht="12.75">
      <c r="F67" s="1"/>
      <c r="G67" s="1"/>
      <c r="H67" s="1"/>
      <c r="I67" s="1"/>
      <c r="J67" s="1"/>
      <c r="L67" s="1"/>
      <c r="M67" s="1"/>
      <c r="N67" s="1"/>
      <c r="O67" s="1"/>
      <c r="P67" s="1"/>
      <c r="Q67" s="1"/>
    </row>
    <row r="68" spans="2:18" ht="12.75">
      <c r="B68" t="s">
        <v>31</v>
      </c>
      <c r="F68" s="1">
        <v>170000</v>
      </c>
      <c r="G68" s="1"/>
      <c r="H68" s="1">
        <v>170000</v>
      </c>
      <c r="I68" s="1"/>
      <c r="J68" s="1">
        <v>150899</v>
      </c>
      <c r="L68" s="1">
        <v>183000</v>
      </c>
      <c r="M68" s="1"/>
      <c r="N68" s="1">
        <v>147928</v>
      </c>
      <c r="O68" s="1"/>
      <c r="P68" s="1">
        <v>163211.9</v>
      </c>
      <c r="Q68" s="1"/>
      <c r="R68">
        <v>186000</v>
      </c>
    </row>
    <row r="69" spans="6:17" ht="12.75">
      <c r="F69" s="1"/>
      <c r="G69" s="1"/>
      <c r="H69" s="1"/>
      <c r="I69" s="1"/>
      <c r="J69" s="1"/>
      <c r="L69" s="1"/>
      <c r="M69" s="1"/>
      <c r="N69" s="1"/>
      <c r="O69" s="1"/>
      <c r="P69" s="1"/>
      <c r="Q69" s="1"/>
    </row>
    <row r="70" spans="2:18" ht="12.75">
      <c r="B70" t="s">
        <v>32</v>
      </c>
      <c r="F70" s="1">
        <v>40000</v>
      </c>
      <c r="G70" s="1"/>
      <c r="H70" s="1">
        <v>40000</v>
      </c>
      <c r="I70" s="1"/>
      <c r="J70" s="1">
        <v>32416.5</v>
      </c>
      <c r="L70" s="1">
        <v>36000</v>
      </c>
      <c r="M70" s="1"/>
      <c r="N70" s="1">
        <v>13214</v>
      </c>
      <c r="O70" s="1"/>
      <c r="P70" s="1">
        <v>27312</v>
      </c>
      <c r="Q70" s="1"/>
      <c r="R70">
        <v>31000</v>
      </c>
    </row>
    <row r="71" spans="6:17" ht="12.75">
      <c r="F71" s="1"/>
      <c r="G71" s="1"/>
      <c r="H71" s="1"/>
      <c r="I71" s="1"/>
      <c r="J71" s="1"/>
      <c r="L71" s="1"/>
      <c r="M71" s="1"/>
      <c r="N71" s="1"/>
      <c r="O71" s="1"/>
      <c r="P71" s="1"/>
      <c r="Q71" s="1"/>
    </row>
    <row r="72" spans="2:18" ht="12.75">
      <c r="B72" t="s">
        <v>33</v>
      </c>
      <c r="F72" s="1">
        <v>101830</v>
      </c>
      <c r="G72" s="1"/>
      <c r="H72" s="1">
        <v>35830</v>
      </c>
      <c r="I72" s="1"/>
      <c r="J72" s="1">
        <v>28971.59</v>
      </c>
      <c r="L72" s="1">
        <v>31000</v>
      </c>
      <c r="M72" s="1"/>
      <c r="N72" s="1">
        <v>25607.8</v>
      </c>
      <c r="O72" s="1"/>
      <c r="P72" s="1">
        <v>24774.5</v>
      </c>
      <c r="Q72" s="1"/>
      <c r="R72">
        <v>20000</v>
      </c>
    </row>
    <row r="73" spans="6:17" ht="12.75">
      <c r="F73" s="1"/>
      <c r="G73" s="1"/>
      <c r="H73" s="1"/>
      <c r="I73" s="1"/>
      <c r="J73" s="1"/>
      <c r="L73" s="1"/>
      <c r="M73" s="1"/>
      <c r="N73" s="1"/>
      <c r="O73" s="1"/>
      <c r="P73" s="1"/>
      <c r="Q73" s="1"/>
    </row>
    <row r="74" spans="2:18" ht="12.75">
      <c r="B74" t="s">
        <v>34</v>
      </c>
      <c r="F74" s="1">
        <v>210000</v>
      </c>
      <c r="G74" s="1"/>
      <c r="H74" s="1">
        <v>210000</v>
      </c>
      <c r="I74" s="1"/>
      <c r="J74" s="1">
        <v>187800</v>
      </c>
      <c r="L74" s="1">
        <v>248000</v>
      </c>
      <c r="M74" s="1"/>
      <c r="N74" s="1">
        <v>202100</v>
      </c>
      <c r="O74" s="1"/>
      <c r="P74" s="1">
        <v>210400</v>
      </c>
      <c r="Q74" s="1"/>
      <c r="R74">
        <v>220000</v>
      </c>
    </row>
    <row r="75" spans="6:17" ht="12.75">
      <c r="F75" s="1"/>
      <c r="G75" s="1"/>
      <c r="H75" s="1"/>
      <c r="I75" s="1"/>
      <c r="J75" s="1"/>
      <c r="L75" s="1"/>
      <c r="M75" s="1"/>
      <c r="N75" s="1"/>
      <c r="O75" s="1"/>
      <c r="P75" s="1"/>
      <c r="Q75" s="1"/>
    </row>
    <row r="76" spans="2:18" ht="12.75" hidden="1">
      <c r="B76" t="s">
        <v>35</v>
      </c>
      <c r="F76" s="1">
        <v>0</v>
      </c>
      <c r="G76" s="1"/>
      <c r="H76" s="1">
        <v>17306</v>
      </c>
      <c r="I76" s="1"/>
      <c r="J76" s="1">
        <v>18713</v>
      </c>
      <c r="L76" s="1">
        <v>18713</v>
      </c>
      <c r="M76" s="1"/>
      <c r="N76" s="1">
        <v>13268</v>
      </c>
      <c r="O76" s="1"/>
      <c r="P76" s="1">
        <v>0</v>
      </c>
      <c r="Q76" s="1"/>
      <c r="R76">
        <v>0</v>
      </c>
    </row>
    <row r="77" spans="6:17" ht="12.75" hidden="1">
      <c r="F77" s="1"/>
      <c r="G77" s="1"/>
      <c r="H77" s="1"/>
      <c r="I77" s="1"/>
      <c r="J77" s="1"/>
      <c r="L77" s="1"/>
      <c r="M77" s="1"/>
      <c r="N77" s="1"/>
      <c r="O77" s="1"/>
      <c r="P77" s="1"/>
      <c r="Q77" s="1"/>
    </row>
    <row r="78" spans="2:18" ht="12.75" hidden="1">
      <c r="B78" t="s">
        <v>36</v>
      </c>
      <c r="F78" s="1">
        <v>0</v>
      </c>
      <c r="G78" s="1"/>
      <c r="H78" s="1">
        <v>20000</v>
      </c>
      <c r="I78" s="1"/>
      <c r="J78" s="1">
        <v>6710</v>
      </c>
      <c r="L78" s="1">
        <v>17300</v>
      </c>
      <c r="M78" s="1"/>
      <c r="N78" s="1">
        <v>13704.9</v>
      </c>
      <c r="O78" s="1"/>
      <c r="P78" s="1">
        <v>0</v>
      </c>
      <c r="Q78" s="1"/>
      <c r="R78">
        <v>0</v>
      </c>
    </row>
    <row r="79" spans="6:17" ht="12.75" hidden="1">
      <c r="F79" s="1"/>
      <c r="G79" s="1"/>
      <c r="H79" s="1"/>
      <c r="I79" s="1"/>
      <c r="J79" s="1"/>
      <c r="L79" s="1"/>
      <c r="M79" s="1"/>
      <c r="N79" s="1"/>
      <c r="O79" s="1"/>
      <c r="P79" s="1"/>
      <c r="Q79" s="1"/>
    </row>
    <row r="80" spans="2:18" ht="12.75">
      <c r="B80" t="s">
        <v>19</v>
      </c>
      <c r="F80" s="1">
        <v>750000</v>
      </c>
      <c r="G80" s="1"/>
      <c r="H80" s="1">
        <v>813000</v>
      </c>
      <c r="I80" s="1"/>
      <c r="J80" s="1">
        <v>775296.42</v>
      </c>
      <c r="L80" s="1">
        <v>887860</v>
      </c>
      <c r="M80" s="1"/>
      <c r="N80" s="1">
        <v>558432.97</v>
      </c>
      <c r="O80" s="1"/>
      <c r="P80" s="1">
        <v>847709.17</v>
      </c>
      <c r="Q80" s="1"/>
      <c r="R80">
        <v>800000</v>
      </c>
    </row>
    <row r="81" spans="6:17" ht="12.75">
      <c r="F81" s="1"/>
      <c r="G81" s="1"/>
      <c r="H81" s="1"/>
      <c r="I81" s="1"/>
      <c r="J81" s="1"/>
      <c r="L81" s="1"/>
      <c r="M81" s="1"/>
      <c r="N81" s="1"/>
      <c r="O81" s="1"/>
      <c r="P81" s="1"/>
      <c r="Q81" s="1"/>
    </row>
    <row r="82" spans="2:18" ht="12.75">
      <c r="B82" t="s">
        <v>37</v>
      </c>
      <c r="F82" s="1">
        <v>0</v>
      </c>
      <c r="G82" s="1"/>
      <c r="H82" s="1">
        <v>0</v>
      </c>
      <c r="I82" s="1"/>
      <c r="J82" s="1">
        <v>1339</v>
      </c>
      <c r="L82" s="1">
        <v>1339</v>
      </c>
      <c r="M82" s="1"/>
      <c r="N82" s="1">
        <v>33172</v>
      </c>
      <c r="O82" s="1"/>
      <c r="P82" s="1">
        <v>0</v>
      </c>
      <c r="Q82" s="1"/>
      <c r="R82">
        <v>0</v>
      </c>
    </row>
    <row r="83" spans="6:17" ht="12.75">
      <c r="F83" s="1"/>
      <c r="G83" s="1"/>
      <c r="H83" s="1"/>
      <c r="I83" s="1"/>
      <c r="J83" s="1"/>
      <c r="L83" s="1"/>
      <c r="M83" s="1"/>
      <c r="N83" s="1"/>
      <c r="O83" s="1"/>
      <c r="P83" s="1"/>
      <c r="Q83" s="1"/>
    </row>
    <row r="84" spans="2:18" ht="12.75">
      <c r="B84" s="3" t="s">
        <v>38</v>
      </c>
      <c r="F84" s="2">
        <f>SUM(F36:F83)</f>
        <v>3115090</v>
      </c>
      <c r="G84" s="2"/>
      <c r="H84" s="2">
        <f>SUM(H36:H83)</f>
        <v>3404146</v>
      </c>
      <c r="I84" s="2"/>
      <c r="J84" s="2">
        <f>SUM(J36:J83)</f>
        <v>2850218.69</v>
      </c>
      <c r="L84" s="2">
        <f>SUM(L36:L83)</f>
        <v>3457366</v>
      </c>
      <c r="M84" s="2"/>
      <c r="N84" s="2">
        <f>SUM(N36:N83)</f>
        <v>2468702.11</v>
      </c>
      <c r="O84" s="2"/>
      <c r="P84" s="2">
        <f>SUM(P36:P83)</f>
        <v>4693532.82</v>
      </c>
      <c r="Q84" s="1"/>
      <c r="R84" s="3">
        <f>SUM(R36:R83)</f>
        <v>2815500</v>
      </c>
    </row>
    <row r="85" spans="6:17" ht="12.75">
      <c r="F85" s="1"/>
      <c r="G85" s="1"/>
      <c r="H85" s="1"/>
      <c r="I85" s="1"/>
      <c r="J85" s="1"/>
      <c r="L85" s="1"/>
      <c r="M85" s="1"/>
      <c r="N85" s="1"/>
      <c r="O85" s="1"/>
      <c r="P85" s="1"/>
      <c r="Q85" s="1"/>
    </row>
    <row r="86" spans="6:17" ht="12.75">
      <c r="F86" s="1"/>
      <c r="G86" s="1"/>
      <c r="H86" s="1"/>
      <c r="I86" s="1"/>
      <c r="J86" s="1"/>
      <c r="L86" s="1"/>
      <c r="M86" s="1"/>
      <c r="N86" s="1"/>
      <c r="O86" s="1"/>
      <c r="P86" s="1"/>
      <c r="Q86" s="1"/>
    </row>
    <row r="87" spans="12:17" ht="12.75">
      <c r="L87" s="1"/>
      <c r="M87" s="1"/>
      <c r="N87" s="1"/>
      <c r="O87" s="1"/>
      <c r="P87" s="1"/>
      <c r="Q87" s="1"/>
    </row>
    <row r="88" spans="12:17" ht="12.75">
      <c r="L88" s="1"/>
      <c r="M88" s="1"/>
      <c r="N88" s="1"/>
      <c r="O88" s="1"/>
      <c r="P88" s="1"/>
      <c r="Q88" s="1"/>
    </row>
    <row r="89" spans="12:17" ht="12.75">
      <c r="L89" s="1"/>
      <c r="M89" s="1"/>
      <c r="N89" s="1"/>
      <c r="O89" s="1"/>
      <c r="P89" s="1"/>
      <c r="Q89" s="1"/>
    </row>
    <row r="90" spans="12:17" ht="12.75">
      <c r="L90" s="1"/>
      <c r="M90" s="1"/>
      <c r="N90" s="1"/>
      <c r="O90" s="1"/>
      <c r="P90" s="1"/>
      <c r="Q90" s="1"/>
    </row>
    <row r="91" spans="12:17" ht="12.75">
      <c r="L91" s="1"/>
      <c r="M91" s="1"/>
      <c r="N91" s="1"/>
      <c r="O91" s="1"/>
      <c r="P91" s="1"/>
      <c r="Q91" s="1"/>
    </row>
  </sheetData>
  <mergeCells count="5">
    <mergeCell ref="N9:N10"/>
    <mergeCell ref="P9:P10"/>
    <mergeCell ref="L13:L15"/>
    <mergeCell ref="N13:N15"/>
    <mergeCell ref="P13:P15"/>
  </mergeCells>
  <printOptions/>
  <pageMargins left="0.75" right="0.75" top="1" bottom="1" header="0.4921259845" footer="0.4921259845"/>
  <pageSetup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2" sqref="B32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Knihovna Suchovršice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MU</cp:lastModifiedBy>
  <cp:lastPrinted>2006-11-21T07:13:20Z</cp:lastPrinted>
  <dcterms:created xsi:type="dcterms:W3CDTF">2006-11-16T10:40:37Z</dcterms:created>
  <dcterms:modified xsi:type="dcterms:W3CDTF">2007-08-30T09:04:32Z</dcterms:modified>
  <cp:category/>
  <cp:version/>
  <cp:contentType/>
  <cp:contentStatus/>
</cp:coreProperties>
</file>