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25440" windowHeight="126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14" i="1" l="1"/>
  <c r="C268" i="1"/>
  <c r="C5" i="1"/>
  <c r="C9" i="1"/>
  <c r="C10" i="1"/>
  <c r="D258" i="1"/>
  <c r="C257" i="1"/>
  <c r="C251" i="1"/>
  <c r="C248" i="1"/>
  <c r="C245" i="1"/>
  <c r="C241" i="1"/>
  <c r="C238" i="1"/>
  <c r="C234" i="1"/>
  <c r="C231" i="1"/>
  <c r="C228" i="1"/>
  <c r="C225" i="1"/>
  <c r="C222" i="1"/>
  <c r="D205" i="1"/>
  <c r="C8" i="1" s="1"/>
  <c r="C204" i="1"/>
  <c r="C201" i="1"/>
  <c r="C198" i="1"/>
  <c r="C195" i="1"/>
  <c r="C192" i="1"/>
  <c r="C167" i="1"/>
  <c r="C162" i="1"/>
  <c r="C147" i="1"/>
  <c r="C144" i="1"/>
  <c r="C141" i="1"/>
  <c r="C138" i="1"/>
  <c r="C125" i="1"/>
  <c r="C122" i="1"/>
  <c r="C119" i="1"/>
  <c r="C116" i="1"/>
  <c r="C105" i="1"/>
  <c r="C102" i="1"/>
  <c r="C97" i="1"/>
  <c r="C87" i="1"/>
  <c r="C84" i="1"/>
  <c r="C78" i="1"/>
  <c r="C75" i="1"/>
  <c r="C72" i="1"/>
  <c r="C61" i="1"/>
  <c r="C56" i="1"/>
  <c r="C52" i="1"/>
  <c r="C48" i="1"/>
  <c r="C39" i="1"/>
  <c r="C32" i="1"/>
  <c r="C25" i="1"/>
  <c r="C7" i="1"/>
  <c r="C4" i="1"/>
  <c r="C258" i="1" l="1"/>
  <c r="C3" i="1" s="1"/>
  <c r="C11" i="1" s="1"/>
  <c r="C205" i="1"/>
  <c r="C16" i="1"/>
</calcChain>
</file>

<file path=xl/sharedStrings.xml><?xml version="1.0" encoding="utf-8"?>
<sst xmlns="http://schemas.openxmlformats.org/spreadsheetml/2006/main" count="224" uniqueCount="140">
  <si>
    <t>Příjmy</t>
  </si>
  <si>
    <t>Třída 1 - daňové příjmy</t>
  </si>
  <si>
    <t>Třída 2 - nedaňové příjmy</t>
  </si>
  <si>
    <t>Třída 3 - kapitálové příjmy</t>
  </si>
  <si>
    <t>Třída 4 - přijaté transfery</t>
  </si>
  <si>
    <t>Výdaje</t>
  </si>
  <si>
    <t>Třída 5 - běžné výdaje</t>
  </si>
  <si>
    <t>Třída 6 - kapitálové výdaje</t>
  </si>
  <si>
    <t>Příjmy - Výdaje</t>
  </si>
  <si>
    <t>Zapracování 8115 (peníze na účtě)</t>
  </si>
  <si>
    <t>Splátky dlouhodobých závazků</t>
  </si>
  <si>
    <t>Splátky krátkodobých závazků</t>
  </si>
  <si>
    <t>Financování celkem:</t>
  </si>
  <si>
    <t>Pol.  a §</t>
  </si>
  <si>
    <t>Popis</t>
  </si>
  <si>
    <t>Nákup materiálu jinde neuvedený</t>
  </si>
  <si>
    <t>Pohoštění</t>
  </si>
  <si>
    <t>Věcné dary</t>
  </si>
  <si>
    <t>Ostatní neinvestiční transfery veř. rozp. územní</t>
  </si>
  <si>
    <t>Cestovní ruch</t>
  </si>
  <si>
    <t>Ostatní osobní výdaje</t>
  </si>
  <si>
    <t>Nákup materinálu j. n.</t>
  </si>
  <si>
    <t>Nákup ostatních služeb</t>
  </si>
  <si>
    <t>Opravy a udržování</t>
  </si>
  <si>
    <t>Silnice</t>
  </si>
  <si>
    <t>Nákup materiálu</t>
  </si>
  <si>
    <t>Pohonné hmoty a maziva</t>
  </si>
  <si>
    <t>Budovy, haly a stavby</t>
  </si>
  <si>
    <t>Ostatní záležitosti pozemních komunikací</t>
  </si>
  <si>
    <t>Úroky</t>
  </si>
  <si>
    <t>Studená voda</t>
  </si>
  <si>
    <t>Elektrická energie</t>
  </si>
  <si>
    <t>Pitná voda</t>
  </si>
  <si>
    <t xml:space="preserve">Odvádění a čištění odpadních vod </t>
  </si>
  <si>
    <t>Neivestiční příspěvky zřízeným příspěvkovým org.</t>
  </si>
  <si>
    <t>Ostatní rezervy</t>
  </si>
  <si>
    <t>Předškolní zařízení</t>
  </si>
  <si>
    <t>Knihy, učební pomůcky a tisk</t>
  </si>
  <si>
    <t>Neinvestiční transfery cizím příspěvkovým org.</t>
  </si>
  <si>
    <t>Činnosti knihovnické</t>
  </si>
  <si>
    <t>Nájemné</t>
  </si>
  <si>
    <t>Ostatní služby</t>
  </si>
  <si>
    <t>Neinvestiční nedotační transfery neziskovým org.</t>
  </si>
  <si>
    <t>Dary obyvatelstvu</t>
  </si>
  <si>
    <t>Ostatní záležitosti kultury, církví a sděl.</t>
  </si>
  <si>
    <t>Zachování a obnova kulturních památek</t>
  </si>
  <si>
    <t>Neinvestiční transfery církvím a náboženským org.</t>
  </si>
  <si>
    <t>Činnost reg. církví a náboženských org.</t>
  </si>
  <si>
    <t>Občerstvení</t>
  </si>
  <si>
    <t xml:space="preserve">Ostatní záležitosti kultury </t>
  </si>
  <si>
    <t xml:space="preserve">Ostatní neinvestiční transfery n. o. </t>
  </si>
  <si>
    <t>Ostatní tělovýchovná činnost</t>
  </si>
  <si>
    <t>Nákup materiálu j. n.</t>
  </si>
  <si>
    <t>Úroky vlastní</t>
  </si>
  <si>
    <t>Teplo</t>
  </si>
  <si>
    <t>Služby peněžních ústavů</t>
  </si>
  <si>
    <t>Ostatní výdaje související s neinvestičními nákupy</t>
  </si>
  <si>
    <t>Bytové hospodářství</t>
  </si>
  <si>
    <t>Veřejné osvětlení</t>
  </si>
  <si>
    <t>Výstavba a údržba místních ing. Sítí</t>
  </si>
  <si>
    <t>Nákup drobného hmotného majetku</t>
  </si>
  <si>
    <t>Služby telekomunikací a radiokomunikací</t>
  </si>
  <si>
    <t>Služby peněžních ústavů - pojistné</t>
  </si>
  <si>
    <t>Komunální rozvoj</t>
  </si>
  <si>
    <t>Sběr a svoz nebezpečného odpadu</t>
  </si>
  <si>
    <t>Sběr a svoz komunálních odpadů</t>
  </si>
  <si>
    <t xml:space="preserve">Sběr a svoz ostatních odpadů </t>
  </si>
  <si>
    <t xml:space="preserve">Platy zaměst. </t>
  </si>
  <si>
    <t>Ochranné pomůcky</t>
  </si>
  <si>
    <t>Nespecifikované rezervy</t>
  </si>
  <si>
    <t>Péče o vzhled obcí a veřejnou zeleň</t>
  </si>
  <si>
    <t>Neinvestiční transfery obcím</t>
  </si>
  <si>
    <t xml:space="preserve">Ostatní sociální péče a pomoc </t>
  </si>
  <si>
    <t>Rezerva na krizová opatření</t>
  </si>
  <si>
    <t>Krizová opatření</t>
  </si>
  <si>
    <t>Bezpečnost a veřejný pořádek</t>
  </si>
  <si>
    <t>Ostatní platy</t>
  </si>
  <si>
    <t>Ostatní povinné pojistné</t>
  </si>
  <si>
    <t>Drobný hmotný majetek</t>
  </si>
  <si>
    <t>Služby, školení, vzdělávání</t>
  </si>
  <si>
    <t>Požární ochrana - dobrovolná část</t>
  </si>
  <si>
    <t>Odměny členů zastupitelstva obcí a krajů</t>
  </si>
  <si>
    <t>Povinné pojištění SZ a SPZ</t>
  </si>
  <si>
    <t>Povinné pojištění VZP</t>
  </si>
  <si>
    <t>Zastupitelstva obcí</t>
  </si>
  <si>
    <t>Platy zaměstnanců v pracovním poměru</t>
  </si>
  <si>
    <t>Drobný hmotný dlouhodobý majetek</t>
  </si>
  <si>
    <t>Služby pošt</t>
  </si>
  <si>
    <t>Konzultační a poradenské služby</t>
  </si>
  <si>
    <t>Služby školení a vzdělávání</t>
  </si>
  <si>
    <t>Zpracování dat</t>
  </si>
  <si>
    <t xml:space="preserve">Nákup ostatních služeb </t>
  </si>
  <si>
    <t>Cestovné</t>
  </si>
  <si>
    <t>Platby daní a poplatků státnímu rozpočtu</t>
  </si>
  <si>
    <t>Činnost místní správy</t>
  </si>
  <si>
    <t>Obecné příjmy a výdaje z fin. Operací</t>
  </si>
  <si>
    <t>Pojištění majetku</t>
  </si>
  <si>
    <t>Pojištění funkčně nespecifikované</t>
  </si>
  <si>
    <t>Převody vlastním fondům</t>
  </si>
  <si>
    <t>Vratky veř. rozpočtům</t>
  </si>
  <si>
    <t>Finanční vypořádání minulých let</t>
  </si>
  <si>
    <t xml:space="preserve">Celkem Výdaje </t>
  </si>
  <si>
    <t>Pol.a §</t>
  </si>
  <si>
    <t>DPFO ze závislé činnosti</t>
  </si>
  <si>
    <t>DPFO ze SVČ</t>
  </si>
  <si>
    <t>DPFO z kapitálových výnosů</t>
  </si>
  <si>
    <t>DPPO</t>
  </si>
  <si>
    <t>DPH</t>
  </si>
  <si>
    <t>Poplatek za likvidaci komunálního odpadu</t>
  </si>
  <si>
    <t>Poplatek ze psů</t>
  </si>
  <si>
    <t>Poplatek za lázeňský nebo rekreační pobyt</t>
  </si>
  <si>
    <t>Poplatek za užívání veřejného prostranství</t>
  </si>
  <si>
    <t>Správní poplatky</t>
  </si>
  <si>
    <t>Daň z hazardních her</t>
  </si>
  <si>
    <t>Daň z nemovitostí</t>
  </si>
  <si>
    <t>Neinvestiční přijaté transfery ze SR - činnost obce</t>
  </si>
  <si>
    <t>Ostatní neinvestiční přijaté transfery</t>
  </si>
  <si>
    <t>Daňové příjmy a poplatky</t>
  </si>
  <si>
    <t>Příjmy z pronájmu pozemků</t>
  </si>
  <si>
    <t>Ostatní správa v zemědělství</t>
  </si>
  <si>
    <t>Příjmy z prodaného zboží</t>
  </si>
  <si>
    <t>Příjmy z poskytování služeb a výrobků</t>
  </si>
  <si>
    <t>Fakturace za teplo a elektřinu MŚ</t>
  </si>
  <si>
    <t>Příjmy z pronájmu ost. nemovit. a jejich částí</t>
  </si>
  <si>
    <t>Příjmy z pronájmu ost. nemovitostí a jejich částí</t>
  </si>
  <si>
    <t>Nebytové hospodářství</t>
  </si>
  <si>
    <t>Příjmy z pronájmu</t>
  </si>
  <si>
    <t>Komunální služby</t>
  </si>
  <si>
    <t>Přijaté nekapitálové příspěvky a náhrady</t>
  </si>
  <si>
    <t>Využívání a zneškodňování KO (Eko-kom)</t>
  </si>
  <si>
    <t>Příjmy z poskytovaných služeb a výrobků</t>
  </si>
  <si>
    <t>Celkem příjmy</t>
  </si>
  <si>
    <t>Financování</t>
  </si>
  <si>
    <t>Výdej</t>
  </si>
  <si>
    <t>Příjem</t>
  </si>
  <si>
    <t>Změny stavů krátk. prostředků na ban. účtech</t>
  </si>
  <si>
    <t xml:space="preserve">Návrh rozpočtu 2020 - obec Suchovršice </t>
  </si>
  <si>
    <t>Závaznými ukazateli rozpočtu jsou paragrafy.</t>
  </si>
  <si>
    <t>Neinvestiční transfery obecně veř. rozp.</t>
  </si>
  <si>
    <t>splátky úvěrů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</si>
</sst>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1"/>
      <color theme="1"/>
      <name val="Calibri"/>
      <family val="2"/>
      <charset val="238"/>
      <scheme val="minor"/>
    </font>
    <font>
      <sz val="22"/>
      <name val="Arial"/>
      <family val="2"/>
    </font>
    <font>
      <sz val="22"/>
      <name val="Arial CE"/>
      <charset val="238"/>
    </font>
    <font>
      <b/>
      <sz val="22"/>
      <name val="Arial CE"/>
      <charset val="238"/>
    </font>
    <font>
      <sz val="22"/>
      <color rgb="FFFF0000"/>
      <name val="Arial CE"/>
      <charset val="238"/>
    </font>
    <font>
      <sz val="10"/>
      <name val="Arial"/>
      <family val="2"/>
    </font>
    <font>
      <b/>
      <sz val="10"/>
      <name val="Arial CE"/>
      <charset val="238"/>
    </font>
    <font>
      <sz val="10"/>
      <color rgb="FFFF0000"/>
      <name val="Arial CE"/>
      <charset val="238"/>
    </font>
    <font>
      <b/>
      <sz val="14"/>
      <name val="Arial"/>
      <family val="2"/>
      <charset val="238"/>
    </font>
    <font>
      <b/>
      <sz val="12"/>
      <color rgb="FFFF0000"/>
      <name val="Arial CE"/>
      <charset val="238"/>
    </font>
    <font>
      <sz val="14"/>
      <name val="Arial"/>
      <family val="2"/>
    </font>
    <font>
      <b/>
      <sz val="10"/>
      <color rgb="FFFF0000"/>
      <name val="Arial CE"/>
      <charset val="238"/>
    </font>
    <font>
      <sz val="14"/>
      <name val="Arial"/>
      <family val="2"/>
      <charset val="238"/>
    </font>
    <font>
      <b/>
      <sz val="12"/>
      <name val="Arial CE"/>
      <charset val="238"/>
    </font>
    <font>
      <sz val="26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"/>
      <family val="2"/>
    </font>
    <font>
      <sz val="10"/>
      <name val="Arial"/>
      <family val="2"/>
      <charset val="238"/>
    </font>
    <font>
      <sz val="10"/>
      <color rgb="FFFF0000"/>
      <name val="Arial"/>
      <family val="2"/>
    </font>
    <font>
      <sz val="10"/>
      <color theme="1"/>
      <name val="Arial"/>
      <family val="2"/>
      <charset val="238"/>
    </font>
    <font>
      <sz val="10"/>
      <color theme="1"/>
      <name val="Arial CE"/>
      <charset val="238"/>
    </font>
    <font>
      <b/>
      <sz val="10"/>
      <color theme="1"/>
      <name val="Arial"/>
      <family val="2"/>
    </font>
    <font>
      <b/>
      <sz val="11"/>
      <name val="Arial CE"/>
      <charset val="238"/>
    </font>
    <font>
      <sz val="16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Arial CE"/>
      <charset val="238"/>
    </font>
    <font>
      <sz val="10"/>
      <name val="Arial CE"/>
      <charset val="238"/>
    </font>
    <font>
      <b/>
      <sz val="10"/>
      <color theme="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7" fillId="0" borderId="0" xfId="0" applyNumberFormat="1" applyFont="1"/>
    <xf numFmtId="0" fontId="8" fillId="0" borderId="1" xfId="0" applyFont="1" applyBorder="1"/>
    <xf numFmtId="3" fontId="0" fillId="0" borderId="0" xfId="0" applyNumberFormat="1"/>
    <xf numFmtId="0" fontId="10" fillId="0" borderId="3" xfId="0" applyFont="1" applyBorder="1"/>
    <xf numFmtId="0" fontId="10" fillId="0" borderId="5" xfId="0" applyFont="1" applyBorder="1"/>
    <xf numFmtId="0" fontId="8" fillId="0" borderId="7" xfId="0" applyFont="1" applyBorder="1"/>
    <xf numFmtId="3" fontId="11" fillId="0" borderId="0" xfId="0" applyNumberFormat="1" applyFont="1"/>
    <xf numFmtId="0" fontId="12" fillId="0" borderId="1" xfId="0" applyFont="1" applyFill="1" applyBorder="1"/>
    <xf numFmtId="0" fontId="12" fillId="0" borderId="3" xfId="0" applyFont="1" applyBorder="1"/>
    <xf numFmtId="0" fontId="12" fillId="0" borderId="3" xfId="0" applyFont="1" applyFill="1" applyBorder="1"/>
    <xf numFmtId="0" fontId="8" fillId="0" borderId="5" xfId="0" applyFont="1" applyBorder="1"/>
    <xf numFmtId="3" fontId="0" fillId="0" borderId="0" xfId="0" applyNumberFormat="1" applyFont="1"/>
    <xf numFmtId="0" fontId="8" fillId="0" borderId="0" xfId="0" applyFont="1" applyBorder="1"/>
    <xf numFmtId="3" fontId="13" fillId="0" borderId="0" xfId="0" applyNumberFormat="1" applyFont="1" applyBorder="1"/>
    <xf numFmtId="0" fontId="14" fillId="0" borderId="0" xfId="0" applyFont="1"/>
    <xf numFmtId="0" fontId="0" fillId="2" borderId="9" xfId="0" applyFill="1" applyBorder="1"/>
    <xf numFmtId="0" fontId="6" fillId="2" borderId="9" xfId="0" applyFont="1" applyFill="1" applyBorder="1"/>
    <xf numFmtId="1" fontId="13" fillId="3" borderId="9" xfId="0" applyNumberFormat="1" applyFont="1" applyFill="1" applyBorder="1"/>
    <xf numFmtId="0" fontId="0" fillId="0" borderId="9" xfId="0" applyFill="1" applyBorder="1"/>
    <xf numFmtId="0" fontId="6" fillId="0" borderId="9" xfId="0" applyFont="1" applyFill="1" applyBorder="1"/>
    <xf numFmtId="3" fontId="0" fillId="0" borderId="9" xfId="0" applyNumberFormat="1" applyFont="1" applyFill="1" applyBorder="1"/>
    <xf numFmtId="0" fontId="0" fillId="0" borderId="9" xfId="0" applyFont="1" applyFill="1" applyBorder="1"/>
    <xf numFmtId="0" fontId="0" fillId="0" borderId="9" xfId="0" applyFont="1" applyBorder="1"/>
    <xf numFmtId="3" fontId="6" fillId="0" borderId="9" xfId="0" applyNumberFormat="1" applyFont="1" applyBorder="1"/>
    <xf numFmtId="3" fontId="0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3" fontId="17" fillId="0" borderId="9" xfId="0" applyNumberFormat="1" applyFont="1" applyBorder="1"/>
    <xf numFmtId="3" fontId="16" fillId="0" borderId="9" xfId="0" applyNumberFormat="1" applyFont="1" applyBorder="1"/>
    <xf numFmtId="0" fontId="18" fillId="0" borderId="9" xfId="0" applyFont="1" applyBorder="1"/>
    <xf numFmtId="0" fontId="19" fillId="0" borderId="9" xfId="0" applyFont="1" applyBorder="1"/>
    <xf numFmtId="3" fontId="20" fillId="0" borderId="9" xfId="0" applyNumberFormat="1" applyFont="1" applyBorder="1"/>
    <xf numFmtId="3" fontId="19" fillId="0" borderId="9" xfId="0" applyNumberFormat="1" applyFont="1" applyBorder="1"/>
    <xf numFmtId="0" fontId="21" fillId="0" borderId="9" xfId="0" applyFont="1" applyBorder="1"/>
    <xf numFmtId="0" fontId="0" fillId="0" borderId="0" xfId="0" applyFont="1"/>
    <xf numFmtId="0" fontId="0" fillId="0" borderId="9" xfId="0" applyBorder="1"/>
    <xf numFmtId="0" fontId="13" fillId="0" borderId="9" xfId="0" applyFont="1" applyBorder="1"/>
    <xf numFmtId="0" fontId="9" fillId="0" borderId="9" xfId="0" applyFont="1" applyBorder="1"/>
    <xf numFmtId="3" fontId="7" fillId="0" borderId="9" xfId="0" applyNumberFormat="1" applyFont="1" applyBorder="1"/>
    <xf numFmtId="3" fontId="21" fillId="4" borderId="9" xfId="0" applyNumberFormat="1" applyFont="1" applyFill="1" applyBorder="1"/>
    <xf numFmtId="0" fontId="7" fillId="0" borderId="9" xfId="0" applyFont="1" applyBorder="1"/>
    <xf numFmtId="3" fontId="5" fillId="0" borderId="9" xfId="0" applyNumberFormat="1" applyFont="1" applyBorder="1"/>
    <xf numFmtId="3" fontId="22" fillId="0" borderId="9" xfId="0" applyNumberFormat="1" applyFont="1" applyBorder="1"/>
    <xf numFmtId="3" fontId="5" fillId="0" borderId="9" xfId="0" applyNumberFormat="1" applyFont="1" applyFill="1" applyBorder="1"/>
    <xf numFmtId="3" fontId="21" fillId="0" borderId="9" xfId="0" applyNumberFormat="1" applyFont="1" applyBorder="1"/>
    <xf numFmtId="3" fontId="23" fillId="0" borderId="9" xfId="0" applyNumberFormat="1" applyFont="1" applyBorder="1"/>
    <xf numFmtId="3" fontId="25" fillId="0" borderId="9" xfId="0" applyNumberFormat="1" applyFont="1" applyBorder="1"/>
    <xf numFmtId="0" fontId="6" fillId="0" borderId="9" xfId="0" applyFont="1" applyBorder="1"/>
    <xf numFmtId="3" fontId="26" fillId="0" borderId="9" xfId="0" applyNumberFormat="1" applyFont="1" applyBorder="1"/>
    <xf numFmtId="3" fontId="11" fillId="0" borderId="9" xfId="0" applyNumberFormat="1" applyFont="1" applyBorder="1"/>
    <xf numFmtId="3" fontId="24" fillId="0" borderId="9" xfId="0" applyNumberFormat="1" applyFont="1" applyBorder="1"/>
    <xf numFmtId="3" fontId="23" fillId="0" borderId="9" xfId="0" applyNumberFormat="1" applyFont="1" applyBorder="1" applyAlignment="1">
      <alignment horizontal="right"/>
    </xf>
    <xf numFmtId="0" fontId="16" fillId="2" borderId="9" xfId="0" applyFont="1" applyFill="1" applyBorder="1"/>
    <xf numFmtId="0" fontId="17" fillId="2" borderId="9" xfId="0" applyFont="1" applyFill="1" applyBorder="1"/>
    <xf numFmtId="3" fontId="16" fillId="2" borderId="9" xfId="0" applyNumberFormat="1" applyFont="1" applyFill="1" applyBorder="1"/>
    <xf numFmtId="0" fontId="14" fillId="0" borderId="9" xfId="0" applyFont="1" applyBorder="1"/>
    <xf numFmtId="3" fontId="19" fillId="0" borderId="9" xfId="0" applyNumberFormat="1" applyFont="1" applyFill="1" applyBorder="1"/>
    <xf numFmtId="0" fontId="0" fillId="3" borderId="9" xfId="0" applyFill="1" applyBorder="1"/>
    <xf numFmtId="3" fontId="11" fillId="3" borderId="9" xfId="0" applyNumberFormat="1" applyFont="1" applyFill="1" applyBorder="1"/>
    <xf numFmtId="3" fontId="11" fillId="0" borderId="9" xfId="0" applyNumberFormat="1" applyFont="1" applyFill="1" applyBorder="1"/>
    <xf numFmtId="0" fontId="17" fillId="0" borderId="9" xfId="0" applyFont="1" applyBorder="1"/>
    <xf numFmtId="0" fontId="13" fillId="4" borderId="9" xfId="0" applyFont="1" applyFill="1" applyBorder="1"/>
    <xf numFmtId="0" fontId="20" fillId="0" borderId="9" xfId="0" applyFont="1" applyBorder="1"/>
    <xf numFmtId="0" fontId="5" fillId="0" borderId="9" xfId="0" applyFont="1" applyBorder="1"/>
    <xf numFmtId="0" fontId="0" fillId="3" borderId="9" xfId="0" applyFont="1" applyFill="1" applyBorder="1"/>
    <xf numFmtId="0" fontId="17" fillId="3" borderId="9" xfId="0" applyFont="1" applyFill="1" applyBorder="1"/>
    <xf numFmtId="3" fontId="17" fillId="3" borderId="9" xfId="0" applyNumberFormat="1" applyFont="1" applyFill="1" applyBorder="1"/>
    <xf numFmtId="0" fontId="20" fillId="0" borderId="0" xfId="0" applyFont="1"/>
    <xf numFmtId="0" fontId="27" fillId="0" borderId="0" xfId="0" applyFont="1"/>
    <xf numFmtId="164" fontId="11" fillId="0" borderId="0" xfId="0" applyNumberFormat="1" applyFont="1"/>
    <xf numFmtId="0" fontId="11" fillId="0" borderId="0" xfId="0" applyFont="1"/>
    <xf numFmtId="3" fontId="6" fillId="0" borderId="0" xfId="0" applyNumberFormat="1" applyFont="1"/>
    <xf numFmtId="3" fontId="13" fillId="0" borderId="2" xfId="0" applyNumberFormat="1" applyFont="1" applyBorder="1"/>
    <xf numFmtId="3" fontId="26" fillId="0" borderId="4" xfId="0" applyNumberFormat="1" applyFont="1" applyBorder="1"/>
    <xf numFmtId="3" fontId="26" fillId="0" borderId="6" xfId="0" applyNumberFormat="1" applyFont="1" applyBorder="1"/>
    <xf numFmtId="3" fontId="13" fillId="0" borderId="8" xfId="0" applyNumberFormat="1" applyFont="1" applyBorder="1"/>
    <xf numFmtId="3" fontId="26" fillId="0" borderId="2" xfId="0" applyNumberFormat="1" applyFont="1" applyBorder="1"/>
    <xf numFmtId="3" fontId="13" fillId="0" borderId="6" xfId="0" applyNumberFormat="1" applyFont="1" applyBorder="1"/>
    <xf numFmtId="0" fontId="28" fillId="0" borderId="0" xfId="0" applyFont="1"/>
    <xf numFmtId="0" fontId="29" fillId="0" borderId="0" xfId="0" applyFont="1"/>
    <xf numFmtId="3" fontId="29" fillId="0" borderId="0" xfId="0" applyNumberFormat="1" applyFont="1"/>
    <xf numFmtId="3" fontId="30" fillId="0" borderId="9" xfId="0" applyNumberFormat="1" applyFont="1" applyBorder="1"/>
    <xf numFmtId="3" fontId="31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3"/>
  <sheetViews>
    <sheetView tabSelected="1" workbookViewId="0">
      <selection activeCell="E15" sqref="E15"/>
    </sheetView>
  </sheetViews>
  <sheetFormatPr defaultRowHeight="15" x14ac:dyDescent="0.25"/>
  <cols>
    <col min="1" max="1" width="8.140625" customWidth="1"/>
    <col min="2" max="2" width="44" customWidth="1"/>
    <col min="3" max="3" width="13.140625" style="7" customWidth="1"/>
    <col min="4" max="4" width="10.7109375" style="8" customWidth="1"/>
    <col min="5" max="5" width="34.28515625" customWidth="1"/>
  </cols>
  <sheetData>
    <row r="1" spans="1:5" ht="27.75" x14ac:dyDescent="0.4">
      <c r="A1" s="1" t="s">
        <v>136</v>
      </c>
      <c r="B1" s="2"/>
      <c r="C1" s="3"/>
      <c r="D1" s="4"/>
      <c r="E1" s="5"/>
    </row>
    <row r="2" spans="1:5" ht="15.75" thickBot="1" x14ac:dyDescent="0.3">
      <c r="A2" s="6"/>
    </row>
    <row r="3" spans="1:5" ht="18" x14ac:dyDescent="0.25">
      <c r="B3" s="9" t="s">
        <v>0</v>
      </c>
      <c r="C3" s="80">
        <f>SUM(C258)</f>
        <v>7255164</v>
      </c>
      <c r="E3" s="10"/>
    </row>
    <row r="4" spans="1:5" ht="18" x14ac:dyDescent="0.25">
      <c r="B4" s="11" t="s">
        <v>1</v>
      </c>
      <c r="C4" s="81">
        <f>SUM(D208:D219)</f>
        <v>5840000</v>
      </c>
      <c r="E4" s="10"/>
    </row>
    <row r="5" spans="1:5" ht="18" x14ac:dyDescent="0.25">
      <c r="B5" s="11" t="s">
        <v>2</v>
      </c>
      <c r="C5" s="81">
        <f>SUM(D224+D227+D230+D233+D236+D237+D240+D243+D244+D247+D250+D253+D256)</f>
        <v>1052464</v>
      </c>
      <c r="E5" s="10"/>
    </row>
    <row r="6" spans="1:5" ht="18" x14ac:dyDescent="0.25">
      <c r="B6" s="11" t="s">
        <v>3</v>
      </c>
      <c r="C6" s="81">
        <v>0</v>
      </c>
      <c r="E6" s="10"/>
    </row>
    <row r="7" spans="1:5" ht="18.75" thickBot="1" x14ac:dyDescent="0.3">
      <c r="B7" s="12" t="s">
        <v>4</v>
      </c>
      <c r="C7" s="82">
        <f>SUM(D220+D221)</f>
        <v>362700</v>
      </c>
      <c r="E7" s="10"/>
    </row>
    <row r="8" spans="1:5" ht="18" x14ac:dyDescent="0.25">
      <c r="B8" s="9" t="s">
        <v>5</v>
      </c>
      <c r="C8" s="80">
        <f>SUM(D205)</f>
        <v>9535005</v>
      </c>
      <c r="E8" s="10"/>
    </row>
    <row r="9" spans="1:5" ht="18" x14ac:dyDescent="0.25">
      <c r="B9" s="11" t="s">
        <v>6</v>
      </c>
      <c r="C9" s="81">
        <f>SUM(D20+D21+D22+D23+D24+D27+D28+D29+D30+D34+D35+D36+D37+D41+D42+D43+D44+D45+D46+D47+D50+D51+D54+D55+D58+D59+D60+D63+D64+D65+D66+D67+D68+D69+D70+D71+D74+D77+D80+D81+D82+D83+D86+D89+D90+D91+D92+D93+D94+D95+D99+D100+D107+D108+D109+D110+D111+D112+D113+D114+D115+D118+D121+D124+D127+D128+D129+D130+D131+D132+D133+D134+D135+D136+D137+D140+D143+D146+D149+D150+D151+D152+D153+D154+D155+D156+D157+D158+D159+D160+D161+D164+D165+D166+D169+D170+D171+D172+D173+D174+D175+D176+D177+D178+D179+D180+D181+D182+D183+D184+D185+D186+D187+D188+D189+D190+D194+D197+D200+D203+D31+D96)</f>
        <v>5480005</v>
      </c>
      <c r="E9" s="10"/>
    </row>
    <row r="10" spans="1:5" ht="18.75" thickBot="1" x14ac:dyDescent="0.3">
      <c r="B10" s="12" t="s">
        <v>7</v>
      </c>
      <c r="C10" s="82">
        <f>SUM(D38+D101+D104+D191)</f>
        <v>4055000</v>
      </c>
      <c r="E10" s="10"/>
    </row>
    <row r="11" spans="1:5" ht="18.75" thickBot="1" x14ac:dyDescent="0.3">
      <c r="B11" s="13" t="s">
        <v>8</v>
      </c>
      <c r="C11" s="83">
        <f>+C3-C8</f>
        <v>-2279841</v>
      </c>
      <c r="E11" s="10"/>
    </row>
    <row r="12" spans="1:5" ht="15.75" thickBot="1" x14ac:dyDescent="0.3">
      <c r="C12" s="79"/>
      <c r="E12" s="10"/>
    </row>
    <row r="13" spans="1:5" ht="18" x14ac:dyDescent="0.25">
      <c r="B13" s="15" t="s">
        <v>9</v>
      </c>
      <c r="C13" s="84">
        <v>3035000</v>
      </c>
      <c r="E13" s="10"/>
    </row>
    <row r="14" spans="1:5" ht="18" x14ac:dyDescent="0.25">
      <c r="B14" s="16" t="s">
        <v>10</v>
      </c>
      <c r="C14" s="81">
        <f>SUM(C263)</f>
        <v>755159</v>
      </c>
    </row>
    <row r="15" spans="1:5" ht="18" x14ac:dyDescent="0.25">
      <c r="B15" s="17" t="s">
        <v>11</v>
      </c>
      <c r="C15" s="81">
        <v>0</v>
      </c>
    </row>
    <row r="16" spans="1:5" ht="18.75" thickBot="1" x14ac:dyDescent="0.3">
      <c r="B16" s="18" t="s">
        <v>12</v>
      </c>
      <c r="C16" s="85">
        <f>SUM(C13-C14)</f>
        <v>2279841</v>
      </c>
      <c r="D16" s="19"/>
      <c r="E16" s="10"/>
    </row>
    <row r="17" spans="1:4" ht="18" x14ac:dyDescent="0.25">
      <c r="B17" s="20"/>
      <c r="C17" s="21"/>
      <c r="D17" s="19"/>
    </row>
    <row r="18" spans="1:4" ht="33" x14ac:dyDescent="0.45">
      <c r="A18" s="22" t="s">
        <v>5</v>
      </c>
    </row>
    <row r="19" spans="1:4" ht="15.75" x14ac:dyDescent="0.25">
      <c r="A19" s="23" t="s">
        <v>13</v>
      </c>
      <c r="B19" s="23" t="s">
        <v>14</v>
      </c>
      <c r="C19" s="24"/>
      <c r="D19" s="25">
        <v>2020</v>
      </c>
    </row>
    <row r="20" spans="1:4" x14ac:dyDescent="0.25">
      <c r="A20" s="26">
        <v>5139</v>
      </c>
      <c r="B20" s="26" t="s">
        <v>15</v>
      </c>
      <c r="C20" s="27"/>
      <c r="D20" s="28">
        <v>1000</v>
      </c>
    </row>
    <row r="21" spans="1:4" x14ac:dyDescent="0.25">
      <c r="A21" s="29">
        <v>5175</v>
      </c>
      <c r="B21" s="26" t="s">
        <v>16</v>
      </c>
      <c r="C21" s="27"/>
      <c r="D21" s="28">
        <v>2000</v>
      </c>
    </row>
    <row r="22" spans="1:4" x14ac:dyDescent="0.25">
      <c r="A22" s="29">
        <v>5194</v>
      </c>
      <c r="B22" s="29" t="s">
        <v>17</v>
      </c>
      <c r="C22" s="27"/>
      <c r="D22" s="28">
        <v>1000</v>
      </c>
    </row>
    <row r="23" spans="1:4" x14ac:dyDescent="0.25">
      <c r="A23" s="29">
        <v>5221</v>
      </c>
      <c r="B23" s="26" t="s">
        <v>138</v>
      </c>
      <c r="C23" s="27"/>
      <c r="D23" s="28">
        <v>2000</v>
      </c>
    </row>
    <row r="24" spans="1:4" x14ac:dyDescent="0.25">
      <c r="A24" s="30">
        <v>5329</v>
      </c>
      <c r="B24" s="30" t="s">
        <v>18</v>
      </c>
      <c r="C24" s="31"/>
      <c r="D24" s="32">
        <v>15200</v>
      </c>
    </row>
    <row r="25" spans="1:4" ht="15.75" x14ac:dyDescent="0.25">
      <c r="A25" s="33">
        <v>2143</v>
      </c>
      <c r="B25" s="34" t="s">
        <v>19</v>
      </c>
      <c r="C25" s="35">
        <f>SUM(D20:D24)</f>
        <v>21200</v>
      </c>
      <c r="D25" s="36"/>
    </row>
    <row r="26" spans="1:4" x14ac:dyDescent="0.25">
      <c r="A26" s="37"/>
      <c r="B26" s="38"/>
      <c r="C26" s="39"/>
      <c r="D26" s="40"/>
    </row>
    <row r="27" spans="1:4" x14ac:dyDescent="0.25">
      <c r="A27" s="30">
        <v>5021</v>
      </c>
      <c r="B27" s="41" t="s">
        <v>20</v>
      </c>
      <c r="C27" s="35"/>
      <c r="D27" s="32">
        <v>15000</v>
      </c>
    </row>
    <row r="28" spans="1:4" x14ac:dyDescent="0.25">
      <c r="A28" s="30">
        <v>5139</v>
      </c>
      <c r="B28" s="30" t="s">
        <v>21</v>
      </c>
      <c r="C28" s="35"/>
      <c r="D28" s="32">
        <v>10000</v>
      </c>
    </row>
    <row r="29" spans="1:4" x14ac:dyDescent="0.25">
      <c r="A29" s="30">
        <v>5156</v>
      </c>
      <c r="B29" s="43" t="s">
        <v>26</v>
      </c>
      <c r="C29" s="35"/>
      <c r="D29" s="32">
        <v>10000</v>
      </c>
    </row>
    <row r="30" spans="1:4" x14ac:dyDescent="0.25">
      <c r="A30" s="30">
        <v>5169</v>
      </c>
      <c r="B30" s="30" t="s">
        <v>22</v>
      </c>
      <c r="C30" s="35"/>
      <c r="D30" s="32">
        <v>15000</v>
      </c>
    </row>
    <row r="31" spans="1:4" x14ac:dyDescent="0.25">
      <c r="A31" s="30">
        <v>5171</v>
      </c>
      <c r="B31" s="30" t="s">
        <v>23</v>
      </c>
      <c r="C31" s="35"/>
      <c r="D31" s="32">
        <v>40000</v>
      </c>
    </row>
    <row r="32" spans="1:4" ht="15.75" x14ac:dyDescent="0.25">
      <c r="A32" s="44">
        <v>2212</v>
      </c>
      <c r="B32" s="34" t="s">
        <v>24</v>
      </c>
      <c r="C32" s="35">
        <f>SUM(D27:D31)</f>
        <v>90000</v>
      </c>
      <c r="D32" s="32"/>
    </row>
    <row r="33" spans="1:4" ht="15.75" x14ac:dyDescent="0.25">
      <c r="A33" s="45"/>
      <c r="B33" s="38"/>
      <c r="C33" s="39"/>
      <c r="D33" s="46"/>
    </row>
    <row r="34" spans="1:4" x14ac:dyDescent="0.25">
      <c r="A34" s="41">
        <v>5139</v>
      </c>
      <c r="B34" s="41" t="s">
        <v>25</v>
      </c>
      <c r="C34" s="39"/>
      <c r="D34" s="47">
        <v>2000</v>
      </c>
    </row>
    <row r="35" spans="1:4" x14ac:dyDescent="0.25">
      <c r="A35" s="41">
        <v>5156</v>
      </c>
      <c r="B35" s="41" t="s">
        <v>26</v>
      </c>
      <c r="C35" s="39"/>
      <c r="D35" s="47">
        <v>2000</v>
      </c>
    </row>
    <row r="36" spans="1:4" x14ac:dyDescent="0.25">
      <c r="A36" s="41">
        <v>5169</v>
      </c>
      <c r="B36" s="30" t="s">
        <v>22</v>
      </c>
      <c r="C36" s="39"/>
      <c r="D36" s="47">
        <v>500</v>
      </c>
    </row>
    <row r="37" spans="1:4" x14ac:dyDescent="0.25">
      <c r="A37" s="41">
        <v>5171</v>
      </c>
      <c r="B37" s="41" t="s">
        <v>23</v>
      </c>
      <c r="C37" s="40"/>
      <c r="D37" s="47">
        <v>10000</v>
      </c>
    </row>
    <row r="38" spans="1:4" x14ac:dyDescent="0.25">
      <c r="A38" s="41">
        <v>6121</v>
      </c>
      <c r="B38" s="30" t="s">
        <v>27</v>
      </c>
      <c r="C38" s="36"/>
      <c r="D38" s="47">
        <v>3035000</v>
      </c>
    </row>
    <row r="39" spans="1:4" ht="15.75" x14ac:dyDescent="0.25">
      <c r="A39" s="33">
        <v>2219</v>
      </c>
      <c r="B39" s="34" t="s">
        <v>28</v>
      </c>
      <c r="C39" s="36">
        <f>SUM(D34:D38)</f>
        <v>3049500</v>
      </c>
      <c r="D39" s="36"/>
    </row>
    <row r="40" spans="1:4" x14ac:dyDescent="0.25">
      <c r="A40" s="48"/>
      <c r="B40" s="48"/>
      <c r="C40" s="39"/>
      <c r="D40" s="46"/>
    </row>
    <row r="41" spans="1:4" x14ac:dyDescent="0.25">
      <c r="A41" s="30">
        <v>5021</v>
      </c>
      <c r="B41" s="30" t="s">
        <v>20</v>
      </c>
      <c r="C41" s="35"/>
      <c r="D41" s="32">
        <v>15000</v>
      </c>
    </row>
    <row r="42" spans="1:4" x14ac:dyDescent="0.25">
      <c r="A42" s="30">
        <v>5139</v>
      </c>
      <c r="B42" s="30" t="s">
        <v>21</v>
      </c>
      <c r="C42" s="35"/>
      <c r="D42" s="32">
        <v>15000</v>
      </c>
    </row>
    <row r="43" spans="1:4" x14ac:dyDescent="0.25">
      <c r="A43" s="30">
        <v>5141</v>
      </c>
      <c r="B43" s="30" t="s">
        <v>29</v>
      </c>
      <c r="C43" s="35"/>
      <c r="D43" s="32">
        <v>6000</v>
      </c>
    </row>
    <row r="44" spans="1:4" x14ac:dyDescent="0.25">
      <c r="A44" s="30">
        <v>5151</v>
      </c>
      <c r="B44" s="30" t="s">
        <v>30</v>
      </c>
      <c r="C44" s="35"/>
      <c r="D44" s="32">
        <v>400000</v>
      </c>
    </row>
    <row r="45" spans="1:4" x14ac:dyDescent="0.25">
      <c r="A45" s="30">
        <v>5154</v>
      </c>
      <c r="B45" s="30" t="s">
        <v>31</v>
      </c>
      <c r="C45" s="35"/>
      <c r="D45" s="32">
        <v>10000</v>
      </c>
    </row>
    <row r="46" spans="1:4" x14ac:dyDescent="0.25">
      <c r="A46" s="30">
        <v>5169</v>
      </c>
      <c r="B46" s="30" t="s">
        <v>22</v>
      </c>
      <c r="C46" s="35"/>
      <c r="D46" s="32">
        <v>25000</v>
      </c>
    </row>
    <row r="47" spans="1:4" x14ac:dyDescent="0.25">
      <c r="A47" s="30">
        <v>5171</v>
      </c>
      <c r="B47" s="30" t="s">
        <v>23</v>
      </c>
      <c r="C47" s="35"/>
      <c r="D47" s="32">
        <v>60000</v>
      </c>
    </row>
    <row r="48" spans="1:4" ht="15.75" x14ac:dyDescent="0.25">
      <c r="A48" s="44">
        <v>2310</v>
      </c>
      <c r="B48" s="34" t="s">
        <v>32</v>
      </c>
      <c r="C48" s="35">
        <f>SUM(D41:D47)</f>
        <v>531000</v>
      </c>
      <c r="D48" s="32"/>
    </row>
    <row r="49" spans="1:4" x14ac:dyDescent="0.25">
      <c r="A49" s="43"/>
      <c r="B49" s="43"/>
      <c r="C49" s="39"/>
      <c r="D49" s="46"/>
    </row>
    <row r="50" spans="1:4" x14ac:dyDescent="0.25">
      <c r="A50" s="30">
        <v>5169</v>
      </c>
      <c r="B50" s="30" t="s">
        <v>22</v>
      </c>
      <c r="C50" s="35"/>
      <c r="D50" s="32">
        <v>10000</v>
      </c>
    </row>
    <row r="51" spans="1:4" x14ac:dyDescent="0.25">
      <c r="A51" s="30">
        <v>5171</v>
      </c>
      <c r="B51" s="41" t="s">
        <v>23</v>
      </c>
      <c r="C51" s="35"/>
      <c r="D51" s="32">
        <v>10000</v>
      </c>
    </row>
    <row r="52" spans="1:4" ht="15.75" x14ac:dyDescent="0.25">
      <c r="A52" s="44">
        <v>2321</v>
      </c>
      <c r="B52" s="34" t="s">
        <v>33</v>
      </c>
      <c r="C52" s="35">
        <f>SUM(D50:D51)</f>
        <v>20000</v>
      </c>
      <c r="D52" s="32"/>
    </row>
    <row r="53" spans="1:4" x14ac:dyDescent="0.25">
      <c r="A53" s="48"/>
      <c r="B53" s="48"/>
      <c r="C53" s="39"/>
      <c r="D53" s="46"/>
    </row>
    <row r="54" spans="1:4" x14ac:dyDescent="0.25">
      <c r="A54" s="30">
        <v>5331</v>
      </c>
      <c r="B54" s="30" t="s">
        <v>34</v>
      </c>
      <c r="C54" s="35"/>
      <c r="D54" s="32">
        <v>360000</v>
      </c>
    </row>
    <row r="55" spans="1:4" x14ac:dyDescent="0.25">
      <c r="A55" s="30">
        <v>5901</v>
      </c>
      <c r="B55" s="43" t="s">
        <v>35</v>
      </c>
      <c r="C55" s="35"/>
      <c r="D55" s="32">
        <v>120000</v>
      </c>
    </row>
    <row r="56" spans="1:4" ht="15.75" x14ac:dyDescent="0.25">
      <c r="A56" s="44">
        <v>3111</v>
      </c>
      <c r="B56" s="34" t="s">
        <v>36</v>
      </c>
      <c r="C56" s="35">
        <f>SUM(D54:D55)</f>
        <v>480000</v>
      </c>
      <c r="D56" s="32"/>
    </row>
    <row r="57" spans="1:4" x14ac:dyDescent="0.25">
      <c r="A57" s="48"/>
      <c r="B57" s="48"/>
      <c r="C57" s="39"/>
      <c r="D57" s="46"/>
    </row>
    <row r="58" spans="1:4" x14ac:dyDescent="0.25">
      <c r="A58" s="30">
        <v>5021</v>
      </c>
      <c r="B58" s="30" t="s">
        <v>20</v>
      </c>
      <c r="C58" s="35"/>
      <c r="D58" s="32">
        <v>9600</v>
      </c>
    </row>
    <row r="59" spans="1:4" x14ac:dyDescent="0.25">
      <c r="A59" s="30">
        <v>5136</v>
      </c>
      <c r="B59" s="30" t="s">
        <v>37</v>
      </c>
      <c r="C59" s="35"/>
      <c r="D59" s="32">
        <v>3000</v>
      </c>
    </row>
    <row r="60" spans="1:4" x14ac:dyDescent="0.25">
      <c r="A60" s="30">
        <v>5339</v>
      </c>
      <c r="B60" s="41" t="s">
        <v>38</v>
      </c>
      <c r="C60" s="35"/>
      <c r="D60" s="32">
        <v>2000</v>
      </c>
    </row>
    <row r="61" spans="1:4" ht="15.75" x14ac:dyDescent="0.25">
      <c r="A61" s="44">
        <v>3314</v>
      </c>
      <c r="B61" s="34" t="s">
        <v>39</v>
      </c>
      <c r="C61" s="35">
        <f>SUM(D58:D60)</f>
        <v>14600</v>
      </c>
      <c r="D61" s="32"/>
    </row>
    <row r="62" spans="1:4" ht="15.75" x14ac:dyDescent="0.25">
      <c r="A62" s="45"/>
      <c r="B62" s="38"/>
      <c r="C62" s="35"/>
      <c r="D62" s="32"/>
    </row>
    <row r="63" spans="1:4" x14ac:dyDescent="0.25">
      <c r="A63" s="30">
        <v>5021</v>
      </c>
      <c r="B63" s="30" t="s">
        <v>20</v>
      </c>
      <c r="C63" s="35"/>
      <c r="D63" s="32">
        <v>9000</v>
      </c>
    </row>
    <row r="64" spans="1:4" x14ac:dyDescent="0.25">
      <c r="A64" s="30">
        <v>5139</v>
      </c>
      <c r="B64" s="30" t="s">
        <v>21</v>
      </c>
      <c r="C64" s="35"/>
      <c r="D64" s="32">
        <v>2000</v>
      </c>
    </row>
    <row r="65" spans="1:4" x14ac:dyDescent="0.25">
      <c r="A65" s="30">
        <v>5154</v>
      </c>
      <c r="B65" s="30" t="s">
        <v>31</v>
      </c>
      <c r="C65" s="35"/>
      <c r="D65" s="32">
        <v>2000</v>
      </c>
    </row>
    <row r="66" spans="1:4" x14ac:dyDescent="0.25">
      <c r="A66" s="30">
        <v>5164</v>
      </c>
      <c r="B66" s="41" t="s">
        <v>40</v>
      </c>
      <c r="C66" s="35"/>
      <c r="D66" s="32">
        <v>3000</v>
      </c>
    </row>
    <row r="67" spans="1:4" x14ac:dyDescent="0.25">
      <c r="A67" s="30">
        <v>5169</v>
      </c>
      <c r="B67" s="41" t="s">
        <v>41</v>
      </c>
      <c r="C67" s="35"/>
      <c r="D67" s="32">
        <v>50000</v>
      </c>
    </row>
    <row r="68" spans="1:4" x14ac:dyDescent="0.25">
      <c r="A68" s="30">
        <v>5175</v>
      </c>
      <c r="B68" s="41" t="s">
        <v>16</v>
      </c>
      <c r="C68" s="35"/>
      <c r="D68" s="32">
        <v>3000</v>
      </c>
    </row>
    <row r="69" spans="1:4" x14ac:dyDescent="0.25">
      <c r="A69" s="30">
        <v>5194</v>
      </c>
      <c r="B69" s="30" t="s">
        <v>17</v>
      </c>
      <c r="C69" s="35"/>
      <c r="D69" s="32">
        <v>3000</v>
      </c>
    </row>
    <row r="70" spans="1:4" x14ac:dyDescent="0.25">
      <c r="A70" s="30">
        <v>5222</v>
      </c>
      <c r="B70" s="30" t="s">
        <v>42</v>
      </c>
      <c r="C70" s="35"/>
      <c r="D70" s="32">
        <v>7600</v>
      </c>
    </row>
    <row r="71" spans="1:4" x14ac:dyDescent="0.25">
      <c r="A71" s="30">
        <v>5492</v>
      </c>
      <c r="B71" s="30" t="s">
        <v>43</v>
      </c>
      <c r="C71" s="35"/>
      <c r="D71" s="32">
        <v>2000</v>
      </c>
    </row>
    <row r="72" spans="1:4" ht="15.75" x14ac:dyDescent="0.25">
      <c r="A72" s="44">
        <v>3319</v>
      </c>
      <c r="B72" s="34" t="s">
        <v>44</v>
      </c>
      <c r="C72" s="35">
        <f>SUM(D63:D71)</f>
        <v>81600</v>
      </c>
      <c r="D72" s="49"/>
    </row>
    <row r="73" spans="1:4" ht="15.75" x14ac:dyDescent="0.25">
      <c r="A73" s="45"/>
      <c r="B73" s="38"/>
      <c r="C73" s="39"/>
      <c r="D73" s="50"/>
    </row>
    <row r="74" spans="1:4" x14ac:dyDescent="0.25">
      <c r="A74" s="30">
        <v>5171</v>
      </c>
      <c r="B74" s="30" t="s">
        <v>23</v>
      </c>
      <c r="C74" s="35"/>
      <c r="D74" s="32">
        <v>30000</v>
      </c>
    </row>
    <row r="75" spans="1:4" ht="15.75" x14ac:dyDescent="0.25">
      <c r="A75" s="44">
        <v>3322</v>
      </c>
      <c r="B75" s="34" t="s">
        <v>45</v>
      </c>
      <c r="C75" s="35">
        <f>SUM(D74)</f>
        <v>30000</v>
      </c>
      <c r="D75" s="32"/>
    </row>
    <row r="76" spans="1:4" ht="15.75" x14ac:dyDescent="0.25">
      <c r="A76" s="45"/>
      <c r="B76" s="38"/>
      <c r="C76" s="39"/>
      <c r="D76" s="46"/>
    </row>
    <row r="77" spans="1:4" x14ac:dyDescent="0.25">
      <c r="A77" s="30">
        <v>5223</v>
      </c>
      <c r="B77" s="41" t="s">
        <v>46</v>
      </c>
      <c r="C77" s="35"/>
      <c r="D77" s="32">
        <v>5000</v>
      </c>
    </row>
    <row r="78" spans="1:4" ht="15.75" x14ac:dyDescent="0.25">
      <c r="A78" s="44">
        <v>3330</v>
      </c>
      <c r="B78" s="34" t="s">
        <v>47</v>
      </c>
      <c r="C78" s="35">
        <f>SUM(D77)</f>
        <v>5000</v>
      </c>
      <c r="D78" s="32"/>
    </row>
    <row r="79" spans="1:4" ht="15.75" x14ac:dyDescent="0.25">
      <c r="A79" s="45"/>
      <c r="B79" s="38"/>
      <c r="C79" s="39"/>
      <c r="D79" s="46"/>
    </row>
    <row r="80" spans="1:4" x14ac:dyDescent="0.25">
      <c r="A80" s="30">
        <v>5139</v>
      </c>
      <c r="B80" s="30" t="s">
        <v>21</v>
      </c>
      <c r="C80" s="35"/>
      <c r="D80" s="32">
        <v>1000</v>
      </c>
    </row>
    <row r="81" spans="1:4" x14ac:dyDescent="0.25">
      <c r="A81" s="30">
        <v>5169</v>
      </c>
      <c r="B81" s="41" t="s">
        <v>41</v>
      </c>
      <c r="C81" s="35"/>
      <c r="D81" s="32">
        <v>5000</v>
      </c>
    </row>
    <row r="82" spans="1:4" x14ac:dyDescent="0.25">
      <c r="A82" s="30">
        <v>5175</v>
      </c>
      <c r="B82" s="41" t="s">
        <v>48</v>
      </c>
      <c r="C82" s="35"/>
      <c r="D82" s="32">
        <v>1000</v>
      </c>
    </row>
    <row r="83" spans="1:4" x14ac:dyDescent="0.25">
      <c r="A83" s="30">
        <v>5194</v>
      </c>
      <c r="B83" s="41" t="s">
        <v>17</v>
      </c>
      <c r="C83" s="35"/>
      <c r="D83" s="49">
        <v>15000</v>
      </c>
    </row>
    <row r="84" spans="1:4" ht="15.75" x14ac:dyDescent="0.25">
      <c r="A84" s="44">
        <v>3399</v>
      </c>
      <c r="B84" s="34" t="s">
        <v>49</v>
      </c>
      <c r="C84" s="35">
        <f>SUM(D80:D83)</f>
        <v>22000</v>
      </c>
      <c r="D84" s="49"/>
    </row>
    <row r="85" spans="1:4" ht="15.75" x14ac:dyDescent="0.25">
      <c r="A85" s="45"/>
      <c r="B85" s="38"/>
      <c r="C85" s="39"/>
      <c r="D85" s="50"/>
    </row>
    <row r="86" spans="1:4" x14ac:dyDescent="0.25">
      <c r="A86" s="30">
        <v>5222</v>
      </c>
      <c r="B86" s="41" t="s">
        <v>50</v>
      </c>
      <c r="C86" s="35"/>
      <c r="D86" s="49">
        <v>600</v>
      </c>
    </row>
    <row r="87" spans="1:4" ht="15.75" x14ac:dyDescent="0.25">
      <c r="A87" s="44">
        <v>3419</v>
      </c>
      <c r="B87" s="34" t="s">
        <v>51</v>
      </c>
      <c r="C87" s="35">
        <f>SUM(D86:D86)</f>
        <v>600</v>
      </c>
      <c r="D87" s="49"/>
    </row>
    <row r="88" spans="1:4" x14ac:dyDescent="0.25">
      <c r="A88" s="48"/>
      <c r="B88" s="48"/>
      <c r="C88" s="39"/>
      <c r="D88" s="50"/>
    </row>
    <row r="89" spans="1:4" x14ac:dyDescent="0.25">
      <c r="A89" s="30">
        <v>5139</v>
      </c>
      <c r="B89" s="41" t="s">
        <v>52</v>
      </c>
      <c r="C89" s="35"/>
      <c r="D89" s="49">
        <v>5000</v>
      </c>
    </row>
    <row r="90" spans="1:4" x14ac:dyDescent="0.25">
      <c r="A90" s="30">
        <v>5141</v>
      </c>
      <c r="B90" s="30" t="s">
        <v>53</v>
      </c>
      <c r="C90" s="35"/>
      <c r="D90" s="49">
        <v>10000</v>
      </c>
    </row>
    <row r="91" spans="1:4" x14ac:dyDescent="0.25">
      <c r="A91" s="30">
        <v>5152</v>
      </c>
      <c r="B91" s="30" t="s">
        <v>54</v>
      </c>
      <c r="C91" s="35"/>
      <c r="D91" s="49">
        <v>55000</v>
      </c>
    </row>
    <row r="92" spans="1:4" x14ac:dyDescent="0.25">
      <c r="A92" s="30">
        <v>5154</v>
      </c>
      <c r="B92" s="30" t="s">
        <v>31</v>
      </c>
      <c r="C92" s="35"/>
      <c r="D92" s="49">
        <v>15000</v>
      </c>
    </row>
    <row r="93" spans="1:4" x14ac:dyDescent="0.25">
      <c r="A93" s="30">
        <v>5163</v>
      </c>
      <c r="B93" s="30" t="s">
        <v>55</v>
      </c>
      <c r="C93" s="35"/>
      <c r="D93" s="49">
        <v>3600</v>
      </c>
    </row>
    <row r="94" spans="1:4" x14ac:dyDescent="0.25">
      <c r="A94" s="30">
        <v>5169</v>
      </c>
      <c r="B94" s="30" t="s">
        <v>22</v>
      </c>
      <c r="C94" s="35"/>
      <c r="D94" s="49">
        <v>15000</v>
      </c>
    </row>
    <row r="95" spans="1:4" x14ac:dyDescent="0.25">
      <c r="A95" s="30">
        <v>5171</v>
      </c>
      <c r="B95" s="30" t="s">
        <v>23</v>
      </c>
      <c r="C95" s="35"/>
      <c r="D95" s="51">
        <v>155000</v>
      </c>
    </row>
    <row r="96" spans="1:4" x14ac:dyDescent="0.25">
      <c r="A96" s="30">
        <v>5199</v>
      </c>
      <c r="B96" s="41" t="s">
        <v>56</v>
      </c>
      <c r="C96" s="35"/>
      <c r="D96" s="51">
        <v>18480</v>
      </c>
    </row>
    <row r="97" spans="1:4" ht="15.75" x14ac:dyDescent="0.25">
      <c r="A97" s="44">
        <v>3612</v>
      </c>
      <c r="B97" s="34" t="s">
        <v>57</v>
      </c>
      <c r="C97" s="35">
        <f>SUM(D88:D96)</f>
        <v>277080</v>
      </c>
      <c r="D97" s="35"/>
    </row>
    <row r="98" spans="1:4" x14ac:dyDescent="0.25">
      <c r="A98" s="48"/>
      <c r="B98" s="48"/>
      <c r="C98" s="35"/>
      <c r="D98" s="32"/>
    </row>
    <row r="99" spans="1:4" x14ac:dyDescent="0.25">
      <c r="A99" s="30">
        <v>5154</v>
      </c>
      <c r="B99" s="30" t="s">
        <v>31</v>
      </c>
      <c r="C99" s="39"/>
      <c r="D99" s="32">
        <v>55000</v>
      </c>
    </row>
    <row r="100" spans="1:4" x14ac:dyDescent="0.25">
      <c r="A100" s="30">
        <v>5171</v>
      </c>
      <c r="B100" s="41" t="s">
        <v>23</v>
      </c>
      <c r="C100" s="39"/>
      <c r="D100" s="32">
        <v>60000</v>
      </c>
    </row>
    <row r="101" spans="1:4" x14ac:dyDescent="0.25">
      <c r="A101" s="30">
        <v>6121</v>
      </c>
      <c r="B101" s="30" t="s">
        <v>27</v>
      </c>
      <c r="C101" s="39"/>
      <c r="D101" s="32">
        <v>10000</v>
      </c>
    </row>
    <row r="102" spans="1:4" ht="15.75" x14ac:dyDescent="0.25">
      <c r="A102" s="44">
        <v>3631</v>
      </c>
      <c r="B102" s="34" t="s">
        <v>58</v>
      </c>
      <c r="C102" s="35">
        <f>SUM(D99:D101)</f>
        <v>125000</v>
      </c>
      <c r="D102" s="40"/>
    </row>
    <row r="103" spans="1:4" ht="15.75" x14ac:dyDescent="0.25">
      <c r="A103" s="44"/>
      <c r="B103" s="34"/>
      <c r="C103" s="39"/>
      <c r="D103" s="40"/>
    </row>
    <row r="104" spans="1:4" x14ac:dyDescent="0.25">
      <c r="A104" s="30">
        <v>6121</v>
      </c>
      <c r="B104" s="41" t="s">
        <v>27</v>
      </c>
      <c r="C104" s="49"/>
      <c r="D104" s="52">
        <v>350000</v>
      </c>
    </row>
    <row r="105" spans="1:4" ht="15.75" x14ac:dyDescent="0.25">
      <c r="A105" s="44">
        <v>3633</v>
      </c>
      <c r="B105" s="34" t="s">
        <v>59</v>
      </c>
      <c r="C105" s="35">
        <f>SUM(D104)</f>
        <v>350000</v>
      </c>
      <c r="D105" s="36"/>
    </row>
    <row r="106" spans="1:4" ht="15.75" x14ac:dyDescent="0.25">
      <c r="A106" s="44"/>
      <c r="B106" s="34"/>
      <c r="C106" s="39"/>
      <c r="D106" s="36"/>
    </row>
    <row r="107" spans="1:4" x14ac:dyDescent="0.25">
      <c r="A107" s="30">
        <v>5021</v>
      </c>
      <c r="B107" s="30" t="s">
        <v>20</v>
      </c>
      <c r="C107" s="35"/>
      <c r="D107" s="89">
        <v>30000</v>
      </c>
    </row>
    <row r="108" spans="1:4" x14ac:dyDescent="0.25">
      <c r="A108" s="30">
        <v>5137</v>
      </c>
      <c r="B108" s="41" t="s">
        <v>60</v>
      </c>
      <c r="C108" s="39"/>
      <c r="D108" s="52">
        <v>37656</v>
      </c>
    </row>
    <row r="109" spans="1:4" x14ac:dyDescent="0.25">
      <c r="A109" s="30">
        <v>5139</v>
      </c>
      <c r="B109" s="41" t="s">
        <v>52</v>
      </c>
      <c r="C109" s="35"/>
      <c r="D109" s="49">
        <v>20000</v>
      </c>
    </row>
    <row r="110" spans="1:4" x14ac:dyDescent="0.25">
      <c r="A110" s="30">
        <v>5141</v>
      </c>
      <c r="B110" s="41" t="s">
        <v>53</v>
      </c>
      <c r="C110" s="39"/>
      <c r="D110" s="52">
        <v>63827</v>
      </c>
    </row>
    <row r="111" spans="1:4" x14ac:dyDescent="0.25">
      <c r="A111" s="30">
        <v>5152</v>
      </c>
      <c r="B111" s="41" t="s">
        <v>54</v>
      </c>
      <c r="C111" s="39"/>
      <c r="D111" s="52">
        <v>90000</v>
      </c>
    </row>
    <row r="112" spans="1:4" x14ac:dyDescent="0.25">
      <c r="A112" s="30">
        <v>5154</v>
      </c>
      <c r="B112" s="30" t="s">
        <v>31</v>
      </c>
      <c r="C112" s="39"/>
      <c r="D112" s="52">
        <v>100000</v>
      </c>
    </row>
    <row r="113" spans="1:4" x14ac:dyDescent="0.25">
      <c r="A113" s="30">
        <v>5162</v>
      </c>
      <c r="B113" s="30" t="s">
        <v>61</v>
      </c>
      <c r="C113" s="39"/>
      <c r="D113" s="89">
        <v>4344</v>
      </c>
    </row>
    <row r="114" spans="1:4" x14ac:dyDescent="0.25">
      <c r="A114" s="30">
        <v>5163</v>
      </c>
      <c r="B114" s="41" t="s">
        <v>62</v>
      </c>
      <c r="C114" s="39"/>
      <c r="D114" s="52">
        <v>6582</v>
      </c>
    </row>
    <row r="115" spans="1:4" x14ac:dyDescent="0.25">
      <c r="A115" s="30">
        <v>5171</v>
      </c>
      <c r="B115" s="41" t="s">
        <v>23</v>
      </c>
      <c r="C115" s="35"/>
      <c r="D115" s="52">
        <v>300000</v>
      </c>
    </row>
    <row r="116" spans="1:4" ht="15.75" x14ac:dyDescent="0.25">
      <c r="A116" s="44">
        <v>3639</v>
      </c>
      <c r="B116" s="34" t="s">
        <v>63</v>
      </c>
      <c r="C116" s="54">
        <f>SUM(D107:D115)</f>
        <v>652409</v>
      </c>
      <c r="D116" s="40"/>
    </row>
    <row r="117" spans="1:4" ht="15.75" x14ac:dyDescent="0.25">
      <c r="A117" s="44"/>
      <c r="B117" s="34"/>
      <c r="C117" s="39"/>
      <c r="D117" s="40"/>
    </row>
    <row r="118" spans="1:4" x14ac:dyDescent="0.25">
      <c r="A118" s="30">
        <v>5169</v>
      </c>
      <c r="B118" s="30" t="s">
        <v>22</v>
      </c>
      <c r="C118" s="35"/>
      <c r="D118" s="32">
        <v>8000</v>
      </c>
    </row>
    <row r="119" spans="1:4" ht="15.75" x14ac:dyDescent="0.25">
      <c r="A119" s="44">
        <v>3721</v>
      </c>
      <c r="B119" s="34" t="s">
        <v>64</v>
      </c>
      <c r="C119" s="35">
        <f>SUM(D118)</f>
        <v>8000</v>
      </c>
      <c r="D119" s="36"/>
    </row>
    <row r="120" spans="1:4" x14ac:dyDescent="0.25">
      <c r="A120" s="48"/>
      <c r="B120" s="48"/>
      <c r="C120" s="39"/>
      <c r="D120" s="46"/>
    </row>
    <row r="121" spans="1:4" x14ac:dyDescent="0.25">
      <c r="A121" s="30">
        <v>5169</v>
      </c>
      <c r="B121" s="30" t="s">
        <v>22</v>
      </c>
      <c r="C121" s="35"/>
      <c r="D121" s="32">
        <v>230000</v>
      </c>
    </row>
    <row r="122" spans="1:4" ht="15.75" x14ac:dyDescent="0.25">
      <c r="A122" s="44">
        <v>3722</v>
      </c>
      <c r="B122" s="34" t="s">
        <v>65</v>
      </c>
      <c r="C122" s="35">
        <f>SUM(D121)</f>
        <v>230000</v>
      </c>
      <c r="D122" s="36"/>
    </row>
    <row r="123" spans="1:4" x14ac:dyDescent="0.25">
      <c r="A123" s="48"/>
      <c r="B123" s="48"/>
      <c r="C123" s="39"/>
      <c r="D123" s="46"/>
    </row>
    <row r="124" spans="1:4" x14ac:dyDescent="0.25">
      <c r="A124" s="30">
        <v>5169</v>
      </c>
      <c r="B124" s="30" t="s">
        <v>22</v>
      </c>
      <c r="C124" s="35"/>
      <c r="D124" s="32">
        <v>90000</v>
      </c>
    </row>
    <row r="125" spans="1:4" ht="15.75" x14ac:dyDescent="0.25">
      <c r="A125" s="44">
        <v>3723</v>
      </c>
      <c r="B125" s="34" t="s">
        <v>66</v>
      </c>
      <c r="C125" s="35">
        <f>SUM(D124)</f>
        <v>90000</v>
      </c>
      <c r="D125" s="36"/>
    </row>
    <row r="126" spans="1:4" x14ac:dyDescent="0.25">
      <c r="A126" s="48"/>
      <c r="B126" s="48"/>
      <c r="C126" s="39"/>
      <c r="D126" s="46"/>
    </row>
    <row r="127" spans="1:4" x14ac:dyDescent="0.25">
      <c r="A127" s="30">
        <v>5011</v>
      </c>
      <c r="B127" s="30" t="s">
        <v>67</v>
      </c>
      <c r="C127" s="39"/>
      <c r="D127" s="32">
        <v>186000</v>
      </c>
    </row>
    <row r="128" spans="1:4" x14ac:dyDescent="0.25">
      <c r="A128" s="30">
        <v>5021</v>
      </c>
      <c r="B128" s="30" t="s">
        <v>20</v>
      </c>
      <c r="C128" s="39"/>
      <c r="D128" s="52">
        <v>40000</v>
      </c>
    </row>
    <row r="129" spans="1:4" x14ac:dyDescent="0.25">
      <c r="A129" s="30">
        <v>5031</v>
      </c>
      <c r="B129" s="30" t="s">
        <v>82</v>
      </c>
      <c r="C129" s="39"/>
      <c r="D129" s="52">
        <v>46500</v>
      </c>
    </row>
    <row r="130" spans="1:4" x14ac:dyDescent="0.25">
      <c r="A130" s="30">
        <v>5032</v>
      </c>
      <c r="B130" s="30" t="s">
        <v>83</v>
      </c>
      <c r="C130" s="39"/>
      <c r="D130" s="52">
        <v>16800</v>
      </c>
    </row>
    <row r="131" spans="1:4" x14ac:dyDescent="0.25">
      <c r="A131" s="30">
        <v>5132</v>
      </c>
      <c r="B131" s="41" t="s">
        <v>68</v>
      </c>
      <c r="C131" s="39"/>
      <c r="D131" s="52">
        <v>10000</v>
      </c>
    </row>
    <row r="132" spans="1:4" x14ac:dyDescent="0.25">
      <c r="A132" s="30">
        <v>5137</v>
      </c>
      <c r="B132" s="41" t="s">
        <v>60</v>
      </c>
      <c r="C132" s="39"/>
      <c r="D132" s="52">
        <v>40000</v>
      </c>
    </row>
    <row r="133" spans="1:4" x14ac:dyDescent="0.25">
      <c r="A133" s="30">
        <v>5139</v>
      </c>
      <c r="B133" s="30" t="s">
        <v>25</v>
      </c>
      <c r="C133" s="39"/>
      <c r="D133" s="52">
        <v>20000</v>
      </c>
    </row>
    <row r="134" spans="1:4" x14ac:dyDescent="0.25">
      <c r="A134" s="30">
        <v>5156</v>
      </c>
      <c r="B134" s="30" t="s">
        <v>26</v>
      </c>
      <c r="C134" s="39"/>
      <c r="D134" s="52">
        <v>30000</v>
      </c>
    </row>
    <row r="135" spans="1:4" x14ac:dyDescent="0.25">
      <c r="A135" s="30">
        <v>5169</v>
      </c>
      <c r="B135" s="30" t="s">
        <v>22</v>
      </c>
      <c r="C135" s="39"/>
      <c r="D135" s="52">
        <v>30000</v>
      </c>
    </row>
    <row r="136" spans="1:4" x14ac:dyDescent="0.25">
      <c r="A136" s="30">
        <v>5171</v>
      </c>
      <c r="B136" s="41" t="s">
        <v>23</v>
      </c>
      <c r="C136" s="39"/>
      <c r="D136" s="52">
        <v>20000</v>
      </c>
    </row>
    <row r="137" spans="1:4" x14ac:dyDescent="0.25">
      <c r="A137" s="30">
        <v>5901</v>
      </c>
      <c r="B137" s="41" t="s">
        <v>69</v>
      </c>
      <c r="C137" s="39"/>
      <c r="D137" s="49">
        <v>88000</v>
      </c>
    </row>
    <row r="138" spans="1:4" ht="15.75" x14ac:dyDescent="0.25">
      <c r="A138" s="44">
        <v>3745</v>
      </c>
      <c r="B138" s="34" t="s">
        <v>70</v>
      </c>
      <c r="C138" s="35">
        <f>SUM(D127:D137)</f>
        <v>527300</v>
      </c>
      <c r="D138" s="39"/>
    </row>
    <row r="139" spans="1:4" ht="15.75" x14ac:dyDescent="0.25">
      <c r="A139" s="44"/>
      <c r="B139" s="41"/>
      <c r="C139" s="40"/>
      <c r="D139" s="50"/>
    </row>
    <row r="140" spans="1:4" x14ac:dyDescent="0.25">
      <c r="A140" s="30">
        <v>5321</v>
      </c>
      <c r="B140" s="41" t="s">
        <v>71</v>
      </c>
      <c r="C140" s="40"/>
      <c r="D140" s="49">
        <v>500</v>
      </c>
    </row>
    <row r="141" spans="1:4" ht="15.75" x14ac:dyDescent="0.25">
      <c r="A141" s="44">
        <v>4349</v>
      </c>
      <c r="B141" s="34" t="s">
        <v>72</v>
      </c>
      <c r="C141" s="36">
        <f>SUM(D140)</f>
        <v>500</v>
      </c>
      <c r="D141" s="35"/>
    </row>
    <row r="142" spans="1:4" ht="15.75" x14ac:dyDescent="0.25">
      <c r="A142" s="44"/>
      <c r="B142" s="34"/>
      <c r="C142" s="36"/>
      <c r="D142" s="35"/>
    </row>
    <row r="143" spans="1:4" x14ac:dyDescent="0.25">
      <c r="A143" s="30">
        <v>5903</v>
      </c>
      <c r="B143" s="41" t="s">
        <v>73</v>
      </c>
      <c r="C143" s="52"/>
      <c r="D143" s="52">
        <v>28165</v>
      </c>
    </row>
    <row r="144" spans="1:4" ht="15.75" x14ac:dyDescent="0.25">
      <c r="A144" s="44">
        <v>5213</v>
      </c>
      <c r="B144" s="34" t="s">
        <v>74</v>
      </c>
      <c r="C144" s="36">
        <f>SUM(D143)</f>
        <v>28165</v>
      </c>
      <c r="D144" s="36"/>
    </row>
    <row r="145" spans="1:4" ht="15.75" x14ac:dyDescent="0.25">
      <c r="A145" s="45"/>
      <c r="B145" s="38"/>
      <c r="C145" s="40"/>
      <c r="D145" s="40"/>
    </row>
    <row r="146" spans="1:4" x14ac:dyDescent="0.25">
      <c r="A146" s="30">
        <v>5321</v>
      </c>
      <c r="B146" s="30" t="s">
        <v>71</v>
      </c>
      <c r="C146" s="35"/>
      <c r="D146" s="32">
        <v>1000</v>
      </c>
    </row>
    <row r="147" spans="1:4" ht="15.75" x14ac:dyDescent="0.25">
      <c r="A147" s="44">
        <v>5311</v>
      </c>
      <c r="B147" s="55" t="s">
        <v>75</v>
      </c>
      <c r="C147" s="31">
        <f>SUM(D146)</f>
        <v>1000</v>
      </c>
      <c r="D147" s="56"/>
    </row>
    <row r="148" spans="1:4" x14ac:dyDescent="0.25">
      <c r="A148" s="48"/>
      <c r="B148" s="48"/>
      <c r="C148" s="57"/>
      <c r="D148" s="46"/>
    </row>
    <row r="149" spans="1:4" x14ac:dyDescent="0.25">
      <c r="A149" s="30">
        <v>5019</v>
      </c>
      <c r="B149" s="30" t="s">
        <v>76</v>
      </c>
      <c r="C149" s="39"/>
      <c r="D149" s="58">
        <v>4500</v>
      </c>
    </row>
    <row r="150" spans="1:4" x14ac:dyDescent="0.25">
      <c r="A150" s="30">
        <v>5039</v>
      </c>
      <c r="B150" s="30" t="s">
        <v>77</v>
      </c>
      <c r="C150" s="39"/>
      <c r="D150" s="58">
        <v>1500</v>
      </c>
    </row>
    <row r="151" spans="1:4" x14ac:dyDescent="0.25">
      <c r="A151" s="30">
        <v>5137</v>
      </c>
      <c r="B151" s="30" t="s">
        <v>78</v>
      </c>
      <c r="C151" s="39"/>
      <c r="D151" s="58">
        <v>30000</v>
      </c>
    </row>
    <row r="152" spans="1:4" x14ac:dyDescent="0.25">
      <c r="A152" s="30">
        <v>5139</v>
      </c>
      <c r="B152" s="30" t="s">
        <v>25</v>
      </c>
      <c r="C152" s="39"/>
      <c r="D152" s="59">
        <v>17000</v>
      </c>
    </row>
    <row r="153" spans="1:4" x14ac:dyDescent="0.25">
      <c r="A153" s="30">
        <v>5152</v>
      </c>
      <c r="B153" s="30" t="s">
        <v>54</v>
      </c>
      <c r="C153" s="39"/>
      <c r="D153" s="53">
        <v>13000</v>
      </c>
    </row>
    <row r="154" spans="1:4" x14ac:dyDescent="0.25">
      <c r="A154" s="30">
        <v>5163</v>
      </c>
      <c r="B154" s="30" t="s">
        <v>55</v>
      </c>
      <c r="C154" s="39"/>
      <c r="D154" s="53">
        <v>1000</v>
      </c>
    </row>
    <row r="155" spans="1:4" x14ac:dyDescent="0.25">
      <c r="A155" s="30">
        <v>5154</v>
      </c>
      <c r="B155" s="30" t="s">
        <v>31</v>
      </c>
      <c r="C155" s="39"/>
      <c r="D155" s="52">
        <v>9000</v>
      </c>
    </row>
    <row r="156" spans="1:4" x14ac:dyDescent="0.25">
      <c r="A156" s="30">
        <v>5156</v>
      </c>
      <c r="B156" s="30" t="s">
        <v>26</v>
      </c>
      <c r="C156" s="39"/>
      <c r="D156" s="52">
        <v>10000</v>
      </c>
    </row>
    <row r="157" spans="1:4" x14ac:dyDescent="0.25">
      <c r="A157" s="30">
        <v>5167</v>
      </c>
      <c r="B157" s="30" t="s">
        <v>79</v>
      </c>
      <c r="C157" s="39"/>
      <c r="D157" s="53">
        <v>11000</v>
      </c>
    </row>
    <row r="158" spans="1:4" x14ac:dyDescent="0.25">
      <c r="A158" s="30">
        <v>5169</v>
      </c>
      <c r="B158" s="30" t="s">
        <v>22</v>
      </c>
      <c r="C158" s="39"/>
      <c r="D158" s="53">
        <v>10000</v>
      </c>
    </row>
    <row r="159" spans="1:4" x14ac:dyDescent="0.25">
      <c r="A159" s="30">
        <v>5171</v>
      </c>
      <c r="B159" s="30" t="s">
        <v>23</v>
      </c>
      <c r="C159" s="39"/>
      <c r="D159" s="53">
        <v>40000</v>
      </c>
    </row>
    <row r="160" spans="1:4" x14ac:dyDescent="0.25">
      <c r="A160" s="30">
        <v>5175</v>
      </c>
      <c r="B160" s="30" t="s">
        <v>16</v>
      </c>
      <c r="C160" s="39"/>
      <c r="D160" s="53">
        <v>2000</v>
      </c>
    </row>
    <row r="161" spans="1:4" x14ac:dyDescent="0.25">
      <c r="A161" s="30">
        <v>5222</v>
      </c>
      <c r="B161" s="41" t="s">
        <v>50</v>
      </c>
      <c r="C161" s="39"/>
      <c r="D161" s="53">
        <v>600</v>
      </c>
    </row>
    <row r="162" spans="1:4" ht="15.75" x14ac:dyDescent="0.25">
      <c r="A162" s="44">
        <v>5512</v>
      </c>
      <c r="B162" s="34" t="s">
        <v>80</v>
      </c>
      <c r="C162" s="35">
        <f>SUM(D149:D161)</f>
        <v>149600</v>
      </c>
      <c r="D162" s="40"/>
    </row>
    <row r="163" spans="1:4" x14ac:dyDescent="0.25">
      <c r="A163" s="30"/>
      <c r="B163" s="30"/>
      <c r="C163" s="39"/>
      <c r="D163" s="46"/>
    </row>
    <row r="164" spans="1:4" x14ac:dyDescent="0.25">
      <c r="A164" s="30">
        <v>5023</v>
      </c>
      <c r="B164" s="43" t="s">
        <v>81</v>
      </c>
      <c r="C164" s="35"/>
      <c r="D164" s="32">
        <v>705000</v>
      </c>
    </row>
    <row r="165" spans="1:4" x14ac:dyDescent="0.25">
      <c r="A165" s="30">
        <v>5031</v>
      </c>
      <c r="B165" s="30" t="s">
        <v>82</v>
      </c>
      <c r="C165" s="35"/>
      <c r="D165" s="32">
        <v>140500</v>
      </c>
    </row>
    <row r="166" spans="1:4" x14ac:dyDescent="0.25">
      <c r="A166" s="30">
        <v>5032</v>
      </c>
      <c r="B166" s="30" t="s">
        <v>83</v>
      </c>
      <c r="C166" s="35"/>
      <c r="D166" s="32">
        <v>63500</v>
      </c>
    </row>
    <row r="167" spans="1:4" ht="15.75" x14ac:dyDescent="0.25">
      <c r="A167" s="44">
        <v>6112</v>
      </c>
      <c r="B167" s="34" t="s">
        <v>84</v>
      </c>
      <c r="C167" s="35">
        <f>SUM(D164:D166)</f>
        <v>909000</v>
      </c>
      <c r="D167" s="36"/>
    </row>
    <row r="168" spans="1:4" x14ac:dyDescent="0.25">
      <c r="A168" s="48"/>
      <c r="B168" s="48"/>
      <c r="C168" s="39"/>
      <c r="D168" s="46"/>
    </row>
    <row r="169" spans="1:4" x14ac:dyDescent="0.25">
      <c r="A169" s="30">
        <v>5011</v>
      </c>
      <c r="B169" s="30" t="s">
        <v>85</v>
      </c>
      <c r="C169" s="39"/>
      <c r="D169" s="32">
        <v>175000</v>
      </c>
    </row>
    <row r="170" spans="1:4" x14ac:dyDescent="0.25">
      <c r="A170" s="30">
        <v>5021</v>
      </c>
      <c r="B170" s="30" t="s">
        <v>20</v>
      </c>
      <c r="C170" s="39"/>
      <c r="D170" s="32">
        <v>33800</v>
      </c>
    </row>
    <row r="171" spans="1:4" x14ac:dyDescent="0.25">
      <c r="A171" s="30">
        <v>5031</v>
      </c>
      <c r="B171" s="30" t="s">
        <v>82</v>
      </c>
      <c r="C171" s="39"/>
      <c r="D171" s="32">
        <v>43400</v>
      </c>
    </row>
    <row r="172" spans="1:4" x14ac:dyDescent="0.25">
      <c r="A172" s="30">
        <v>5032</v>
      </c>
      <c r="B172" s="30" t="s">
        <v>83</v>
      </c>
      <c r="C172" s="39"/>
      <c r="D172" s="32">
        <v>15750</v>
      </c>
    </row>
    <row r="173" spans="1:4" x14ac:dyDescent="0.25">
      <c r="A173" s="30">
        <v>5136</v>
      </c>
      <c r="B173" s="30" t="s">
        <v>37</v>
      </c>
      <c r="C173" s="39"/>
      <c r="D173" s="32">
        <v>2500</v>
      </c>
    </row>
    <row r="174" spans="1:4" x14ac:dyDescent="0.25">
      <c r="A174" s="30">
        <v>5137</v>
      </c>
      <c r="B174" s="29" t="s">
        <v>86</v>
      </c>
      <c r="C174" s="39"/>
      <c r="D174" s="32">
        <v>15000</v>
      </c>
    </row>
    <row r="175" spans="1:4" x14ac:dyDescent="0.25">
      <c r="A175" s="30">
        <v>5139</v>
      </c>
      <c r="B175" s="30" t="s">
        <v>25</v>
      </c>
      <c r="C175" s="39"/>
      <c r="D175" s="32">
        <v>40000</v>
      </c>
    </row>
    <row r="176" spans="1:4" x14ac:dyDescent="0.25">
      <c r="A176" s="30">
        <v>5152</v>
      </c>
      <c r="B176" s="30" t="s">
        <v>54</v>
      </c>
      <c r="C176" s="39"/>
      <c r="D176" s="32">
        <v>150000</v>
      </c>
    </row>
    <row r="177" spans="1:4" x14ac:dyDescent="0.25">
      <c r="A177" s="30">
        <v>5154</v>
      </c>
      <c r="B177" s="30" t="s">
        <v>31</v>
      </c>
      <c r="C177" s="39"/>
      <c r="D177" s="32">
        <v>10000</v>
      </c>
    </row>
    <row r="178" spans="1:4" x14ac:dyDescent="0.25">
      <c r="A178" s="30">
        <v>5161</v>
      </c>
      <c r="B178" s="30" t="s">
        <v>87</v>
      </c>
      <c r="C178" s="39"/>
      <c r="D178" s="32">
        <v>5000</v>
      </c>
    </row>
    <row r="179" spans="1:4" x14ac:dyDescent="0.25">
      <c r="A179" s="30">
        <v>5162</v>
      </c>
      <c r="B179" s="30" t="s">
        <v>61</v>
      </c>
      <c r="C179" s="39"/>
      <c r="D179" s="32">
        <v>25000</v>
      </c>
    </row>
    <row r="180" spans="1:4" x14ac:dyDescent="0.25">
      <c r="A180" s="30">
        <v>5166</v>
      </c>
      <c r="B180" s="30" t="s">
        <v>88</v>
      </c>
      <c r="C180" s="39"/>
      <c r="D180" s="32">
        <v>15000</v>
      </c>
    </row>
    <row r="181" spans="1:4" x14ac:dyDescent="0.25">
      <c r="A181" s="30">
        <v>5167</v>
      </c>
      <c r="B181" s="30" t="s">
        <v>89</v>
      </c>
      <c r="C181" s="39"/>
      <c r="D181" s="32">
        <v>20000</v>
      </c>
    </row>
    <row r="182" spans="1:4" x14ac:dyDescent="0.25">
      <c r="A182" s="30">
        <v>5168</v>
      </c>
      <c r="B182" s="30" t="s">
        <v>90</v>
      </c>
      <c r="C182" s="39"/>
      <c r="D182" s="32">
        <v>80000</v>
      </c>
    </row>
    <row r="183" spans="1:4" x14ac:dyDescent="0.25">
      <c r="A183" s="30">
        <v>5169</v>
      </c>
      <c r="B183" s="30" t="s">
        <v>91</v>
      </c>
      <c r="C183" s="39"/>
      <c r="D183" s="32">
        <v>30000</v>
      </c>
    </row>
    <row r="184" spans="1:4" x14ac:dyDescent="0.25">
      <c r="A184" s="30">
        <v>5171</v>
      </c>
      <c r="B184" s="41" t="s">
        <v>23</v>
      </c>
      <c r="C184" s="39"/>
      <c r="D184" s="32">
        <v>40000</v>
      </c>
    </row>
    <row r="185" spans="1:4" x14ac:dyDescent="0.25">
      <c r="A185" s="30">
        <v>5173</v>
      </c>
      <c r="B185" s="30" t="s">
        <v>92</v>
      </c>
      <c r="C185" s="39"/>
      <c r="D185" s="32">
        <v>20000</v>
      </c>
    </row>
    <row r="186" spans="1:4" x14ac:dyDescent="0.25">
      <c r="A186" s="30">
        <v>5175</v>
      </c>
      <c r="B186" s="30" t="s">
        <v>16</v>
      </c>
      <c r="C186" s="39"/>
      <c r="D186" s="32">
        <v>4000</v>
      </c>
    </row>
    <row r="187" spans="1:4" x14ac:dyDescent="0.25">
      <c r="A187" s="30">
        <v>5194</v>
      </c>
      <c r="B187" s="30" t="s">
        <v>17</v>
      </c>
      <c r="C187" s="39"/>
      <c r="D187" s="32">
        <v>3000</v>
      </c>
    </row>
    <row r="188" spans="1:4" x14ac:dyDescent="0.25">
      <c r="A188" s="30">
        <v>5321</v>
      </c>
      <c r="B188" s="41" t="s">
        <v>71</v>
      </c>
      <c r="C188" s="39"/>
      <c r="D188" s="52">
        <v>6000</v>
      </c>
    </row>
    <row r="189" spans="1:4" x14ac:dyDescent="0.25">
      <c r="A189" s="30">
        <v>5362</v>
      </c>
      <c r="B189" s="30" t="s">
        <v>93</v>
      </c>
      <c r="C189" s="39"/>
      <c r="D189" s="32">
        <v>3000</v>
      </c>
    </row>
    <row r="190" spans="1:4" x14ac:dyDescent="0.25">
      <c r="A190" s="30">
        <v>5901</v>
      </c>
      <c r="B190" s="41" t="s">
        <v>69</v>
      </c>
      <c r="C190" s="35"/>
      <c r="D190" s="52">
        <v>320597</v>
      </c>
    </row>
    <row r="191" spans="1:4" x14ac:dyDescent="0.25">
      <c r="A191" s="30">
        <v>6121</v>
      </c>
      <c r="B191" s="30" t="s">
        <v>27</v>
      </c>
      <c r="C191" s="35"/>
      <c r="D191" s="52">
        <v>660000</v>
      </c>
    </row>
    <row r="192" spans="1:4" ht="15.75" x14ac:dyDescent="0.25">
      <c r="A192" s="44">
        <v>6171</v>
      </c>
      <c r="B192" s="34" t="s">
        <v>94</v>
      </c>
      <c r="C192" s="35">
        <f>SUM(D169:D191)</f>
        <v>1717047</v>
      </c>
      <c r="D192" s="36"/>
    </row>
    <row r="193" spans="1:4" ht="15.75" x14ac:dyDescent="0.25">
      <c r="A193" s="45"/>
      <c r="B193" s="38"/>
      <c r="C193" s="39"/>
      <c r="D193" s="40"/>
    </row>
    <row r="194" spans="1:4" x14ac:dyDescent="0.25">
      <c r="A194" s="30">
        <v>5163</v>
      </c>
      <c r="B194" s="41" t="s">
        <v>55</v>
      </c>
      <c r="C194" s="35"/>
      <c r="D194" s="49">
        <v>9000</v>
      </c>
    </row>
    <row r="195" spans="1:4" ht="15.75" x14ac:dyDescent="0.25">
      <c r="A195" s="44">
        <v>6310</v>
      </c>
      <c r="B195" s="34" t="s">
        <v>95</v>
      </c>
      <c r="C195" s="35">
        <f>SUM(D194)</f>
        <v>9000</v>
      </c>
      <c r="D195" s="35"/>
    </row>
    <row r="196" spans="1:4" x14ac:dyDescent="0.25">
      <c r="A196" s="30"/>
      <c r="B196" s="30"/>
      <c r="C196" s="39"/>
      <c r="D196" s="46"/>
    </row>
    <row r="197" spans="1:4" x14ac:dyDescent="0.25">
      <c r="A197" s="30">
        <v>5163</v>
      </c>
      <c r="B197" s="30" t="s">
        <v>96</v>
      </c>
      <c r="C197" s="35"/>
      <c r="D197" s="31">
        <v>42000</v>
      </c>
    </row>
    <row r="198" spans="1:4" ht="15.75" x14ac:dyDescent="0.25">
      <c r="A198" s="44">
        <v>6320</v>
      </c>
      <c r="B198" s="55" t="s">
        <v>97</v>
      </c>
      <c r="C198" s="35">
        <f>SUM(D197)</f>
        <v>42000</v>
      </c>
      <c r="D198" s="31"/>
    </row>
    <row r="199" spans="1:4" ht="15.75" x14ac:dyDescent="0.25">
      <c r="A199" s="44"/>
      <c r="B199" s="55"/>
      <c r="C199" s="39"/>
      <c r="D199" s="46"/>
    </row>
    <row r="200" spans="1:4" x14ac:dyDescent="0.25">
      <c r="A200" s="30">
        <v>5341</v>
      </c>
      <c r="B200" s="30" t="s">
        <v>98</v>
      </c>
      <c r="C200" s="49"/>
      <c r="D200" s="32">
        <v>60000</v>
      </c>
    </row>
    <row r="201" spans="1:4" ht="15.75" x14ac:dyDescent="0.25">
      <c r="A201" s="44">
        <v>6330</v>
      </c>
      <c r="B201" s="55" t="s">
        <v>98</v>
      </c>
      <c r="C201" s="35">
        <f>SUM(D200)</f>
        <v>60000</v>
      </c>
      <c r="D201" s="32"/>
    </row>
    <row r="202" spans="1:4" ht="15.75" x14ac:dyDescent="0.25">
      <c r="A202" s="44"/>
      <c r="B202" s="55"/>
      <c r="C202" s="39"/>
      <c r="D202" s="46"/>
    </row>
    <row r="203" spans="1:4" x14ac:dyDescent="0.25">
      <c r="A203" s="30">
        <v>5364</v>
      </c>
      <c r="B203" s="30" t="s">
        <v>99</v>
      </c>
      <c r="C203" s="49"/>
      <c r="D203" s="32">
        <v>13404</v>
      </c>
    </row>
    <row r="204" spans="1:4" ht="15.75" x14ac:dyDescent="0.25">
      <c r="A204" s="44">
        <v>6402</v>
      </c>
      <c r="B204" s="55" t="s">
        <v>100</v>
      </c>
      <c r="C204" s="35">
        <f>SUM(D203)</f>
        <v>13404</v>
      </c>
      <c r="D204" s="32"/>
    </row>
    <row r="205" spans="1:4" x14ac:dyDescent="0.25">
      <c r="A205" s="60"/>
      <c r="B205" s="61" t="s">
        <v>101</v>
      </c>
      <c r="C205" s="62">
        <f>SUM(C20:C204)</f>
        <v>9535005</v>
      </c>
      <c r="D205" s="62">
        <f>SUM(D20:D204)</f>
        <v>9535005</v>
      </c>
    </row>
    <row r="206" spans="1:4" ht="33" x14ac:dyDescent="0.45">
      <c r="A206" s="63" t="s">
        <v>0</v>
      </c>
      <c r="B206" s="43"/>
      <c r="C206" s="64"/>
      <c r="D206" s="46"/>
    </row>
    <row r="207" spans="1:4" ht="15.75" x14ac:dyDescent="0.25">
      <c r="A207" s="65" t="s">
        <v>102</v>
      </c>
      <c r="B207" s="65" t="s">
        <v>14</v>
      </c>
      <c r="C207" s="66"/>
      <c r="D207" s="25">
        <v>2020</v>
      </c>
    </row>
    <row r="208" spans="1:4" x14ac:dyDescent="0.25">
      <c r="A208" s="30">
        <v>1111</v>
      </c>
      <c r="B208" s="30" t="s">
        <v>103</v>
      </c>
      <c r="C208" s="67"/>
      <c r="D208" s="58">
        <v>1450000</v>
      </c>
    </row>
    <row r="209" spans="1:4" x14ac:dyDescent="0.25">
      <c r="A209" s="30">
        <v>1112</v>
      </c>
      <c r="B209" s="30" t="s">
        <v>104</v>
      </c>
      <c r="C209" s="57"/>
      <c r="D209" s="58">
        <v>28000</v>
      </c>
    </row>
    <row r="210" spans="1:4" x14ac:dyDescent="0.25">
      <c r="A210" s="30">
        <v>1113</v>
      </c>
      <c r="B210" s="30" t="s">
        <v>105</v>
      </c>
      <c r="C210" s="57"/>
      <c r="D210" s="58">
        <v>120000</v>
      </c>
    </row>
    <row r="211" spans="1:4" x14ac:dyDescent="0.25">
      <c r="A211" s="30">
        <v>1121</v>
      </c>
      <c r="B211" s="30" t="s">
        <v>106</v>
      </c>
      <c r="C211" s="57"/>
      <c r="D211" s="58">
        <v>1120000</v>
      </c>
    </row>
    <row r="212" spans="1:4" x14ac:dyDescent="0.25">
      <c r="A212" s="30">
        <v>1211</v>
      </c>
      <c r="B212" s="30" t="s">
        <v>107</v>
      </c>
      <c r="C212" s="57"/>
      <c r="D212" s="58">
        <v>2650000</v>
      </c>
    </row>
    <row r="213" spans="1:4" x14ac:dyDescent="0.25">
      <c r="A213" s="30">
        <v>1340</v>
      </c>
      <c r="B213" s="30" t="s">
        <v>108</v>
      </c>
      <c r="C213" s="57"/>
      <c r="D213" s="58">
        <v>190000</v>
      </c>
    </row>
    <row r="214" spans="1:4" x14ac:dyDescent="0.25">
      <c r="A214" s="30">
        <v>1341</v>
      </c>
      <c r="B214" s="30" t="s">
        <v>109</v>
      </c>
      <c r="C214" s="57"/>
      <c r="D214" s="58">
        <v>12000</v>
      </c>
    </row>
    <row r="215" spans="1:4" x14ac:dyDescent="0.25">
      <c r="A215" s="30">
        <v>1342</v>
      </c>
      <c r="B215" s="30" t="s">
        <v>110</v>
      </c>
      <c r="C215" s="57"/>
      <c r="D215" s="58">
        <v>3000</v>
      </c>
    </row>
    <row r="216" spans="1:4" x14ac:dyDescent="0.25">
      <c r="A216" s="30">
        <v>1343</v>
      </c>
      <c r="B216" s="30" t="s">
        <v>111</v>
      </c>
      <c r="C216" s="57"/>
      <c r="D216" s="58">
        <v>1000</v>
      </c>
    </row>
    <row r="217" spans="1:4" x14ac:dyDescent="0.25">
      <c r="A217" s="30">
        <v>1361</v>
      </c>
      <c r="B217" s="30" t="s">
        <v>112</v>
      </c>
      <c r="C217" s="57"/>
      <c r="D217" s="58">
        <v>1000</v>
      </c>
    </row>
    <row r="218" spans="1:4" x14ac:dyDescent="0.25">
      <c r="A218" s="30">
        <v>1381</v>
      </c>
      <c r="B218" s="43" t="s">
        <v>113</v>
      </c>
      <c r="C218" s="57"/>
      <c r="D218" s="58">
        <v>30000</v>
      </c>
    </row>
    <row r="219" spans="1:4" x14ac:dyDescent="0.25">
      <c r="A219" s="30">
        <v>1511</v>
      </c>
      <c r="B219" s="30" t="s">
        <v>114</v>
      </c>
      <c r="C219" s="57"/>
      <c r="D219" s="58">
        <v>235000</v>
      </c>
    </row>
    <row r="220" spans="1:4" x14ac:dyDescent="0.25">
      <c r="A220" s="30">
        <v>4112</v>
      </c>
      <c r="B220" s="30" t="s">
        <v>115</v>
      </c>
      <c r="C220" s="57"/>
      <c r="D220" s="58">
        <v>112700</v>
      </c>
    </row>
    <row r="221" spans="1:4" x14ac:dyDescent="0.25">
      <c r="A221" s="30">
        <v>4116</v>
      </c>
      <c r="B221" s="30" t="s">
        <v>116</v>
      </c>
      <c r="C221" s="57"/>
      <c r="D221" s="58">
        <v>250000</v>
      </c>
    </row>
    <row r="222" spans="1:4" ht="15.75" x14ac:dyDescent="0.25">
      <c r="A222" s="44">
        <v>0</v>
      </c>
      <c r="B222" s="68" t="s">
        <v>117</v>
      </c>
      <c r="C222" s="54">
        <f>SUM(D208:D221)</f>
        <v>6202700</v>
      </c>
      <c r="D222" s="46"/>
    </row>
    <row r="223" spans="1:4" x14ac:dyDescent="0.25">
      <c r="A223" s="48"/>
      <c r="B223" s="48"/>
      <c r="C223" s="39"/>
      <c r="D223" s="46"/>
    </row>
    <row r="224" spans="1:4" x14ac:dyDescent="0.25">
      <c r="A224" s="30">
        <v>2131</v>
      </c>
      <c r="B224" s="30" t="s">
        <v>118</v>
      </c>
      <c r="C224" s="35"/>
      <c r="D224" s="32">
        <v>364</v>
      </c>
    </row>
    <row r="225" spans="1:4" ht="15.75" x14ac:dyDescent="0.25">
      <c r="A225" s="44">
        <v>1069</v>
      </c>
      <c r="B225" s="30" t="s">
        <v>119</v>
      </c>
      <c r="C225" s="35">
        <f>SUM(D224)</f>
        <v>364</v>
      </c>
      <c r="D225" s="32"/>
    </row>
    <row r="226" spans="1:4" x14ac:dyDescent="0.25">
      <c r="A226" s="48"/>
      <c r="B226" s="48"/>
      <c r="C226" s="39"/>
      <c r="D226" s="46"/>
    </row>
    <row r="227" spans="1:4" x14ac:dyDescent="0.25">
      <c r="A227" s="30">
        <v>2112</v>
      </c>
      <c r="B227" s="30" t="s">
        <v>120</v>
      </c>
      <c r="C227" s="35"/>
      <c r="D227" s="32">
        <v>500</v>
      </c>
    </row>
    <row r="228" spans="1:4" ht="15.75" x14ac:dyDescent="0.25">
      <c r="A228" s="44">
        <v>2143</v>
      </c>
      <c r="B228" s="68" t="s">
        <v>19</v>
      </c>
      <c r="C228" s="35">
        <f>SUM(D227)</f>
        <v>500</v>
      </c>
      <c r="D228" s="32"/>
    </row>
    <row r="229" spans="1:4" x14ac:dyDescent="0.25">
      <c r="A229" s="48"/>
      <c r="B229" s="48"/>
      <c r="C229" s="39"/>
      <c r="D229" s="46"/>
    </row>
    <row r="230" spans="1:4" x14ac:dyDescent="0.25">
      <c r="A230" s="30">
        <v>2111</v>
      </c>
      <c r="B230" s="30" t="s">
        <v>121</v>
      </c>
      <c r="C230" s="35"/>
      <c r="D230" s="32">
        <v>250000</v>
      </c>
    </row>
    <row r="231" spans="1:4" ht="15.75" x14ac:dyDescent="0.25">
      <c r="A231" s="69">
        <v>2310</v>
      </c>
      <c r="B231" s="68" t="s">
        <v>32</v>
      </c>
      <c r="C231" s="35">
        <f>SUM(D230)</f>
        <v>250000</v>
      </c>
      <c r="D231" s="32"/>
    </row>
    <row r="232" spans="1:4" x14ac:dyDescent="0.25">
      <c r="A232" s="48"/>
      <c r="B232" s="48"/>
      <c r="C232" s="39"/>
      <c r="D232" s="46"/>
    </row>
    <row r="233" spans="1:4" x14ac:dyDescent="0.25">
      <c r="A233" s="30">
        <v>2111</v>
      </c>
      <c r="B233" s="30" t="s">
        <v>122</v>
      </c>
      <c r="C233" s="35"/>
      <c r="D233" s="32">
        <v>110000</v>
      </c>
    </row>
    <row r="234" spans="1:4" ht="15.75" x14ac:dyDescent="0.25">
      <c r="A234" s="44">
        <v>3111</v>
      </c>
      <c r="B234" s="68" t="s">
        <v>36</v>
      </c>
      <c r="C234" s="35">
        <f>SUM(D233)</f>
        <v>110000</v>
      </c>
      <c r="D234" s="32"/>
    </row>
    <row r="235" spans="1:4" ht="15.75" x14ac:dyDescent="0.25">
      <c r="A235" s="45"/>
      <c r="B235" s="70"/>
      <c r="C235" s="39"/>
      <c r="D235" s="46"/>
    </row>
    <row r="236" spans="1:4" x14ac:dyDescent="0.25">
      <c r="A236" s="30">
        <v>2111</v>
      </c>
      <c r="B236" s="30" t="s">
        <v>121</v>
      </c>
      <c r="C236" s="35"/>
      <c r="D236" s="32">
        <v>70000</v>
      </c>
    </row>
    <row r="237" spans="1:4" x14ac:dyDescent="0.25">
      <c r="A237" s="30">
        <v>2132</v>
      </c>
      <c r="B237" s="30" t="s">
        <v>123</v>
      </c>
      <c r="C237" s="35"/>
      <c r="D237" s="32">
        <v>237000</v>
      </c>
    </row>
    <row r="238" spans="1:4" ht="15.75" x14ac:dyDescent="0.25">
      <c r="A238" s="44">
        <v>3612</v>
      </c>
      <c r="B238" s="68" t="s">
        <v>57</v>
      </c>
      <c r="C238" s="35">
        <f>SUM(D236:D237)</f>
        <v>307000</v>
      </c>
      <c r="D238" s="32"/>
    </row>
    <row r="239" spans="1:4" ht="15.75" x14ac:dyDescent="0.25">
      <c r="A239" s="45"/>
      <c r="B239" s="70"/>
      <c r="C239" s="39"/>
      <c r="D239" s="46"/>
    </row>
    <row r="240" spans="1:4" x14ac:dyDescent="0.25">
      <c r="A240" s="30">
        <v>2132</v>
      </c>
      <c r="B240" s="71" t="s">
        <v>124</v>
      </c>
      <c r="C240" s="35"/>
      <c r="D240" s="32">
        <v>8000</v>
      </c>
    </row>
    <row r="241" spans="1:4" ht="15.75" x14ac:dyDescent="0.25">
      <c r="A241" s="44">
        <v>3613</v>
      </c>
      <c r="B241" s="68" t="s">
        <v>125</v>
      </c>
      <c r="C241" s="35">
        <f>SUM(D240)</f>
        <v>8000</v>
      </c>
      <c r="D241" s="32"/>
    </row>
    <row r="242" spans="1:4" ht="15.75" x14ac:dyDescent="0.25">
      <c r="A242" s="44"/>
      <c r="B242" s="68"/>
      <c r="C242" s="35"/>
      <c r="D242" s="32"/>
    </row>
    <row r="243" spans="1:4" x14ac:dyDescent="0.25">
      <c r="A243" s="30">
        <v>2111</v>
      </c>
      <c r="B243" s="71" t="s">
        <v>121</v>
      </c>
      <c r="C243" s="49"/>
      <c r="D243" s="32">
        <v>127800</v>
      </c>
    </row>
    <row r="244" spans="1:4" x14ac:dyDescent="0.25">
      <c r="A244" s="30">
        <v>2132</v>
      </c>
      <c r="B244" s="71" t="s">
        <v>126</v>
      </c>
      <c r="C244" s="49"/>
      <c r="D244" s="32">
        <v>198000</v>
      </c>
    </row>
    <row r="245" spans="1:4" ht="15.75" x14ac:dyDescent="0.25">
      <c r="A245" s="44">
        <v>3639</v>
      </c>
      <c r="B245" s="68" t="s">
        <v>127</v>
      </c>
      <c r="C245" s="35">
        <f>SUM(D243:D244)</f>
        <v>325800</v>
      </c>
      <c r="D245" s="32"/>
    </row>
    <row r="246" spans="1:4" ht="15.75" x14ac:dyDescent="0.25">
      <c r="A246" s="45"/>
      <c r="B246" s="70"/>
      <c r="C246" s="39"/>
      <c r="D246" s="46"/>
    </row>
    <row r="247" spans="1:4" x14ac:dyDescent="0.25">
      <c r="A247" s="30">
        <v>2111</v>
      </c>
      <c r="B247" s="30" t="s">
        <v>121</v>
      </c>
      <c r="C247" s="50"/>
      <c r="D247" s="58">
        <v>10000</v>
      </c>
    </row>
    <row r="248" spans="1:4" ht="15.75" x14ac:dyDescent="0.25">
      <c r="A248" s="44">
        <v>3722</v>
      </c>
      <c r="B248" s="68" t="s">
        <v>65</v>
      </c>
      <c r="C248" s="54">
        <f>SUM(D247)</f>
        <v>10000</v>
      </c>
      <c r="D248" s="46"/>
    </row>
    <row r="249" spans="1:4" x14ac:dyDescent="0.25">
      <c r="A249" s="48"/>
      <c r="B249" s="70"/>
      <c r="C249" s="39"/>
      <c r="D249" s="46"/>
    </row>
    <row r="250" spans="1:4" x14ac:dyDescent="0.25">
      <c r="A250" s="30">
        <v>2324</v>
      </c>
      <c r="B250" s="30" t="s">
        <v>128</v>
      </c>
      <c r="C250" s="35"/>
      <c r="D250" s="32">
        <v>35000</v>
      </c>
    </row>
    <row r="251" spans="1:4" ht="15.75" x14ac:dyDescent="0.25">
      <c r="A251" s="44">
        <v>3725</v>
      </c>
      <c r="B251" s="55" t="s">
        <v>129</v>
      </c>
      <c r="C251" s="35">
        <f>SUM(D250)</f>
        <v>35000</v>
      </c>
      <c r="D251" s="32"/>
    </row>
    <row r="252" spans="1:4" ht="15.75" x14ac:dyDescent="0.25">
      <c r="A252" s="44"/>
      <c r="B252" s="55"/>
      <c r="C252" s="39"/>
      <c r="D252" s="46"/>
    </row>
    <row r="253" spans="1:4" x14ac:dyDescent="0.25">
      <c r="A253" s="30">
        <v>2132</v>
      </c>
      <c r="B253" s="71" t="s">
        <v>124</v>
      </c>
      <c r="C253" s="50"/>
      <c r="D253" s="58">
        <v>4800</v>
      </c>
    </row>
    <row r="254" spans="1:4" ht="15.75" x14ac:dyDescent="0.25">
      <c r="A254" s="44">
        <v>5512</v>
      </c>
      <c r="B254" s="34" t="s">
        <v>80</v>
      </c>
      <c r="C254" s="54">
        <v>4800</v>
      </c>
      <c r="D254" s="46"/>
    </row>
    <row r="255" spans="1:4" x14ac:dyDescent="0.25">
      <c r="A255" s="48"/>
      <c r="B255" s="48"/>
      <c r="C255" s="39"/>
      <c r="D255" s="46"/>
    </row>
    <row r="256" spans="1:4" x14ac:dyDescent="0.25">
      <c r="A256" s="30">
        <v>2111</v>
      </c>
      <c r="B256" s="30" t="s">
        <v>130</v>
      </c>
      <c r="C256" s="35"/>
      <c r="D256" s="32">
        <v>1000</v>
      </c>
    </row>
    <row r="257" spans="1:4" ht="15.75" x14ac:dyDescent="0.25">
      <c r="A257" s="44">
        <v>6171</v>
      </c>
      <c r="B257" s="68" t="s">
        <v>94</v>
      </c>
      <c r="C257" s="35">
        <f>SUM(D256:D256)</f>
        <v>1000</v>
      </c>
      <c r="D257" s="32"/>
    </row>
    <row r="258" spans="1:4" x14ac:dyDescent="0.25">
      <c r="A258" s="72"/>
      <c r="B258" s="73" t="s">
        <v>131</v>
      </c>
      <c r="C258" s="74">
        <f>SUM(C208:C257)</f>
        <v>7255164</v>
      </c>
      <c r="D258" s="74">
        <f>SUM(D208:D257)</f>
        <v>7255164</v>
      </c>
    </row>
    <row r="259" spans="1:4" x14ac:dyDescent="0.25">
      <c r="C259" s="75"/>
    </row>
    <row r="260" spans="1:4" ht="20.25" x14ac:dyDescent="0.3">
      <c r="A260" s="76" t="s">
        <v>132</v>
      </c>
      <c r="C260" s="77"/>
    </row>
    <row r="261" spans="1:4" x14ac:dyDescent="0.25">
      <c r="C261" s="77"/>
    </row>
    <row r="262" spans="1:4" x14ac:dyDescent="0.25">
      <c r="A262" s="7" t="s">
        <v>133</v>
      </c>
      <c r="C262" s="77"/>
    </row>
    <row r="263" spans="1:4" x14ac:dyDescent="0.25">
      <c r="A263" s="42">
        <v>8124</v>
      </c>
      <c r="B263" t="s">
        <v>139</v>
      </c>
      <c r="C263" s="90">
        <v>755159</v>
      </c>
    </row>
    <row r="264" spans="1:4" x14ac:dyDescent="0.25">
      <c r="C264" s="77"/>
    </row>
    <row r="265" spans="1:4" x14ac:dyDescent="0.25">
      <c r="A265" s="7" t="s">
        <v>134</v>
      </c>
      <c r="C265" s="78"/>
    </row>
    <row r="266" spans="1:4" x14ac:dyDescent="0.25">
      <c r="A266">
        <v>8115</v>
      </c>
      <c r="B266" t="s">
        <v>135</v>
      </c>
      <c r="C266" s="79">
        <v>3035000</v>
      </c>
    </row>
    <row r="267" spans="1:4" x14ac:dyDescent="0.25">
      <c r="C267" s="14"/>
    </row>
    <row r="268" spans="1:4" x14ac:dyDescent="0.25">
      <c r="A268" s="7" t="s">
        <v>12</v>
      </c>
      <c r="B268" s="7"/>
      <c r="C268" s="79">
        <f>SUM(C266-C263)</f>
        <v>2279841</v>
      </c>
      <c r="D268" s="14"/>
    </row>
    <row r="269" spans="1:4" x14ac:dyDescent="0.25">
      <c r="C269" s="78"/>
    </row>
    <row r="270" spans="1:4" x14ac:dyDescent="0.25">
      <c r="C270" s="78"/>
    </row>
    <row r="271" spans="1:4" s="86" customFormat="1" ht="18.75" x14ac:dyDescent="0.3">
      <c r="A271" s="86" t="s">
        <v>137</v>
      </c>
      <c r="C271" s="87"/>
      <c r="D271" s="88"/>
    </row>
    <row r="272" spans="1:4" ht="15.75" customHeight="1" x14ac:dyDescent="0.25">
      <c r="C272" s="78"/>
    </row>
    <row r="273" spans="3:4" x14ac:dyDescent="0.25">
      <c r="C273" s="78"/>
    </row>
    <row r="274" spans="3:4" x14ac:dyDescent="0.25">
      <c r="C274" s="78"/>
    </row>
    <row r="275" spans="3:4" x14ac:dyDescent="0.25">
      <c r="C275" s="78"/>
    </row>
    <row r="276" spans="3:4" x14ac:dyDescent="0.25">
      <c r="C276" s="78"/>
    </row>
    <row r="277" spans="3:4" x14ac:dyDescent="0.25">
      <c r="D277" s="10"/>
    </row>
    <row r="278" spans="3:4" x14ac:dyDescent="0.25">
      <c r="D278" s="10"/>
    </row>
    <row r="279" spans="3:4" x14ac:dyDescent="0.25">
      <c r="D279" s="10"/>
    </row>
    <row r="280" spans="3:4" x14ac:dyDescent="0.25">
      <c r="D280" s="10"/>
    </row>
    <row r="281" spans="3:4" x14ac:dyDescent="0.25">
      <c r="D281" s="10"/>
    </row>
    <row r="282" spans="3:4" x14ac:dyDescent="0.25">
      <c r="D282" s="10"/>
    </row>
    <row r="283" spans="3:4" x14ac:dyDescent="0.25">
      <c r="D283" s="1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Uživatel systému Windows</cp:lastModifiedBy>
  <cp:lastPrinted>2019-11-27T10:13:56Z</cp:lastPrinted>
  <dcterms:created xsi:type="dcterms:W3CDTF">2019-11-27T09:49:58Z</dcterms:created>
  <dcterms:modified xsi:type="dcterms:W3CDTF">2020-02-11T06:20:59Z</dcterms:modified>
</cp:coreProperties>
</file>