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995" activeTab="0"/>
  </bookViews>
  <sheets>
    <sheet name="List1" sheetId="1" r:id="rId1"/>
    <sheet name="pro tisk" sheetId="2" r:id="rId2"/>
    <sheet name="Volné prostředky obce 2015" sheetId="3" r:id="rId3"/>
  </sheets>
  <definedNames/>
  <calcPr fullCalcOnLoad="1"/>
</workbook>
</file>

<file path=xl/sharedStrings.xml><?xml version="1.0" encoding="utf-8"?>
<sst xmlns="http://schemas.openxmlformats.org/spreadsheetml/2006/main" count="232" uniqueCount="161">
  <si>
    <t>Příjmy</t>
  </si>
  <si>
    <t>Výdaje</t>
  </si>
  <si>
    <t>Příjmy - Výdaje</t>
  </si>
  <si>
    <t>Položka</t>
  </si>
  <si>
    <t>Popis</t>
  </si>
  <si>
    <t>Ostatní neinvestiční transfery veř. rozp. územní</t>
  </si>
  <si>
    <t>Cestovní ruch</t>
  </si>
  <si>
    <t>Nákup materinálu j. n.</t>
  </si>
  <si>
    <t>Nákup ostatních služeb</t>
  </si>
  <si>
    <t>Silnice</t>
  </si>
  <si>
    <t>Ostatní osobní výdaje</t>
  </si>
  <si>
    <t>studená voda</t>
  </si>
  <si>
    <t>elektrická energie</t>
  </si>
  <si>
    <t>nákup ostatních služeb</t>
  </si>
  <si>
    <t>opravy a udržování</t>
  </si>
  <si>
    <t>Pitná voda</t>
  </si>
  <si>
    <t>ostatní osobní výdaje</t>
  </si>
  <si>
    <t>nákup zboží a služeb</t>
  </si>
  <si>
    <t>Odvádění a čištění odpadních vod a nakládání</t>
  </si>
  <si>
    <t>Neivestiční příspěvky zřízeným příspěvkovým org.</t>
  </si>
  <si>
    <t>Předškolní zařízení</t>
  </si>
  <si>
    <t>Neinvestiční transfery obcím</t>
  </si>
  <si>
    <t>Základní školy</t>
  </si>
  <si>
    <t>knihy, učební pomůcky a tisk</t>
  </si>
  <si>
    <t>Činnosti knihovnické</t>
  </si>
  <si>
    <t>nákup materiálu j. n.</t>
  </si>
  <si>
    <t>Zachování a obnova kulturních památek</t>
  </si>
  <si>
    <t>nájemné</t>
  </si>
  <si>
    <t>věcné dary</t>
  </si>
  <si>
    <t>dary obyvatelstvu</t>
  </si>
  <si>
    <t>Ostatní záležitosti kultury ,církví a sděl.</t>
  </si>
  <si>
    <t>ostatní neinvestiční transfery n. o. (nohejbal)</t>
  </si>
  <si>
    <t>Ostatní tělovýchovná činnost</t>
  </si>
  <si>
    <t>úroky vlastní</t>
  </si>
  <si>
    <t>teplo</t>
  </si>
  <si>
    <t>služby peněžních ústavů</t>
  </si>
  <si>
    <t>Bytové hospodářství</t>
  </si>
  <si>
    <t>nákup materiálu</t>
  </si>
  <si>
    <t>Veřejné osvětlení</t>
  </si>
  <si>
    <t>Sběr a svoz nebezpečného odpadu</t>
  </si>
  <si>
    <t>Sběr a svoz komunálních odpadů</t>
  </si>
  <si>
    <t xml:space="preserve">Sběr a svoz ostatních odpadů </t>
  </si>
  <si>
    <t>ochranné pomůcky</t>
  </si>
  <si>
    <t>pohonné hmoty a maziva</t>
  </si>
  <si>
    <t>nákup drobného hmotného majetku</t>
  </si>
  <si>
    <t>Péče o vzhled obcí a veřejnou zeleň</t>
  </si>
  <si>
    <t>služby, školení, vzdělávání</t>
  </si>
  <si>
    <t>Požární ochrana - dobrovolná část</t>
  </si>
  <si>
    <t>odměny členů zastupitestva obcí a krajů</t>
  </si>
  <si>
    <t>povinné pojištění SZ a SPZ</t>
  </si>
  <si>
    <t>povinné pojištění VZP</t>
  </si>
  <si>
    <t>Zastupitelstva obcí</t>
  </si>
  <si>
    <t>platy zaměstnanců v pracovním poměru</t>
  </si>
  <si>
    <t>drobný hmotný dlouhodobý majetek</t>
  </si>
  <si>
    <t>nákup zboží</t>
  </si>
  <si>
    <t>služby školení a vzdělávání</t>
  </si>
  <si>
    <t>cestovné</t>
  </si>
  <si>
    <t>pohoštění</t>
  </si>
  <si>
    <t>nákup kolků</t>
  </si>
  <si>
    <t>Činnost místní správy</t>
  </si>
  <si>
    <t>Obecné příjmy a výdaje z fin. Op</t>
  </si>
  <si>
    <t xml:space="preserve">vratky VRÚÚ transferů </t>
  </si>
  <si>
    <t>Finační vypořádání minulých let</t>
  </si>
  <si>
    <t xml:space="preserve">Celkem Výdaje </t>
  </si>
  <si>
    <t xml:space="preserve"> </t>
  </si>
  <si>
    <t>Pol</t>
  </si>
  <si>
    <t>DPFO ze závislé činnosti</t>
  </si>
  <si>
    <t>DPFO ze SVČ</t>
  </si>
  <si>
    <t>DPFO z kapitálových výnosů</t>
  </si>
  <si>
    <t>DPPO</t>
  </si>
  <si>
    <t>DPH</t>
  </si>
  <si>
    <t>Poplatek za likvidaci komunálního odpadu</t>
  </si>
  <si>
    <t>Poplatek ze psů</t>
  </si>
  <si>
    <t>Poplatek za lázeňský nebo rekreační pobyt</t>
  </si>
  <si>
    <t>Správní poplatky</t>
  </si>
  <si>
    <t>Daň z nemovitostí</t>
  </si>
  <si>
    <t>Neinvestiční přijaté transfery ze SR - činnost obce</t>
  </si>
  <si>
    <t>Daňové příjmy a poplatky</t>
  </si>
  <si>
    <t>Příjmy z poskytování služeb a výrobků</t>
  </si>
  <si>
    <t>Příjmy z pronájmu ost. nemovit. a jejich č.</t>
  </si>
  <si>
    <t>Přijaté nekapitálové příspěvky a náhrady</t>
  </si>
  <si>
    <t xml:space="preserve">Příjmy z prodeje ost. nemovitostí a jejich č. </t>
  </si>
  <si>
    <t>Příjmy z prodeje zboží</t>
  </si>
  <si>
    <t>Příjmy z úroků</t>
  </si>
  <si>
    <t>Příjmy z prodeje krátkodobého a dr. Dlouhodobého</t>
  </si>
  <si>
    <t>Ostatní nedaňové příjmy jinde nezařazené</t>
  </si>
  <si>
    <t>Obecné příjmy a výdaje z finančních operací</t>
  </si>
  <si>
    <t>fakturace za teplo a elektřinu MŚ</t>
  </si>
  <si>
    <t>Celkem příjmy</t>
  </si>
  <si>
    <t>Poplatek za užívání veřejného prostranství</t>
  </si>
  <si>
    <t xml:space="preserve">nákup ostatních služeb </t>
  </si>
  <si>
    <t>konzultační a poradenské služby</t>
  </si>
  <si>
    <t>Splátky dlouhodobých závazků</t>
  </si>
  <si>
    <t>Využívání a zneškodňování KO (Eko-kom)</t>
  </si>
  <si>
    <t>nespecifikované rezervy</t>
  </si>
  <si>
    <t>Finanční transakce</t>
  </si>
  <si>
    <t>Výdej</t>
  </si>
  <si>
    <t>celkem</t>
  </si>
  <si>
    <t>ostatní záležitosti pozemních komunikací</t>
  </si>
  <si>
    <t>drobný hnotný dlouhodobý majetek</t>
  </si>
  <si>
    <t>neinvestiční transfery obč. sdružením</t>
  </si>
  <si>
    <t xml:space="preserve">Ostatní záležitosti kultury </t>
  </si>
  <si>
    <t>Splátky krátkodobých závazků</t>
  </si>
  <si>
    <t>splátky úvěru - byty</t>
  </si>
  <si>
    <t>nákup ostatních služeb včetně poplatku za TV a rozhlas)</t>
  </si>
  <si>
    <t>Obec Suchovršice - rozpočet na rok 2013</t>
  </si>
  <si>
    <t>RUD - teor. propočet navýšení rozpočtu</t>
  </si>
  <si>
    <t>Odvod výtěžku z provozování loterií</t>
  </si>
  <si>
    <t>vrácení půjčky KB - vodovod</t>
  </si>
  <si>
    <t xml:space="preserve">investice </t>
  </si>
  <si>
    <t>Ostatní investiční přijaté transfey</t>
  </si>
  <si>
    <t>Protierozní, protilavinová a protipožární ochrana</t>
  </si>
  <si>
    <t>ostatní investiční transfery veřejným rozp. územní úrovně</t>
  </si>
  <si>
    <t>Opravy a udržování</t>
  </si>
  <si>
    <t>Neinvestiční transfery církvím a náboženským org.</t>
  </si>
  <si>
    <t>Činnost registrovaných církví a náboženských org.</t>
  </si>
  <si>
    <t>platby daní a poplatků státnímu rozpočtu</t>
  </si>
  <si>
    <t>Pojištění funkčně nespecifikované</t>
  </si>
  <si>
    <t>Pojištění majetku</t>
  </si>
  <si>
    <t>otatní neinvestiční výdaje</t>
  </si>
  <si>
    <t>Buduvy, haly a stavby</t>
  </si>
  <si>
    <t>studie na zástavbu</t>
  </si>
  <si>
    <t>Nespecifikované rezervy</t>
  </si>
  <si>
    <t>oprava cesta Lhotka</t>
  </si>
  <si>
    <t>Budovy a stavby</t>
  </si>
  <si>
    <t>nátěr spodní lávky 74600,--</t>
  </si>
  <si>
    <t>Ostatní služby</t>
  </si>
  <si>
    <t>Stroje, přísdtroje a zařízení</t>
  </si>
  <si>
    <t>trasktůrek - sekačka s vozíkem</t>
  </si>
  <si>
    <t>rekonstrukce klubovna, oprava střechy,oprava stropů</t>
  </si>
  <si>
    <t>rozvojová strategie obce - plán</t>
  </si>
  <si>
    <t>"kešky",  nálepky</t>
  </si>
  <si>
    <t>projekt - voda Lhotka</t>
  </si>
  <si>
    <t>projekt. dok. - most Lhotka (převedeno z 2014+územní řízení))</t>
  </si>
  <si>
    <t>2143-5169</t>
  </si>
  <si>
    <t>2212-5171</t>
  </si>
  <si>
    <t>2219-6121</t>
  </si>
  <si>
    <t>2310-6121</t>
  </si>
  <si>
    <t>3322-5171</t>
  </si>
  <si>
    <t>3636-5169</t>
  </si>
  <si>
    <t>3612-5169</t>
  </si>
  <si>
    <t>3612-5171</t>
  </si>
  <si>
    <t>sklep čp. 111 - zateplení, údržba 111</t>
  </si>
  <si>
    <t>3631-5171</t>
  </si>
  <si>
    <t>28.000 na sloup u školky</t>
  </si>
  <si>
    <t>3745-6122</t>
  </si>
  <si>
    <t>5512-5901</t>
  </si>
  <si>
    <t>6171-5901</t>
  </si>
  <si>
    <t>"Volné prostředky obce" 2015</t>
  </si>
  <si>
    <t>CELKEM</t>
  </si>
  <si>
    <t>Pol.</t>
  </si>
  <si>
    <t>Obec Suchovršice - rozpočtová změna č. 2/2018</t>
  </si>
  <si>
    <t>Platy zaměstnanců v pracovním poměru</t>
  </si>
  <si>
    <t>Povinné pojištění SZ a SPZ</t>
  </si>
  <si>
    <t>Povinné pojištění VZP</t>
  </si>
  <si>
    <t>Údržba zeleně</t>
  </si>
  <si>
    <t>Ostatní neinvestiční přijaté transfery</t>
  </si>
  <si>
    <t>Ostatní neinvestiční výdaje, jinde nezařazené</t>
  </si>
  <si>
    <t>Ostatní neinvestiční výdaje nikde neuvedené</t>
  </si>
  <si>
    <t>Investiční transfery obcím</t>
  </si>
  <si>
    <t>Vnitřní obchod, služby a cestovní ruch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</si>
</sst>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.0000"/>
    <numFmt numFmtId="167" formatCode="0.00000"/>
    <numFmt numFmtId="168" formatCode="0.000000"/>
    <numFmt numFmtId="169" formatCode="_-* #,##0.0\ _K_č_-;\-* #,##0.0\ _K_č_-;_-* &quot;-&quot;??\ _K_č_-;_-@_-"/>
    <numFmt numFmtId="170" formatCode="_-* #,##0\ _K_č_-;\-* #,##0\ _K_č_-;_-* &quot;-&quot;??\ _K_č_-;_-@_-"/>
  </numFmts>
  <fonts count="63">
    <font>
      <sz val="10"/>
      <name val="Arial CE"/>
      <family val="0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 CE"/>
      <family val="0"/>
    </font>
    <font>
      <sz val="16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 CE"/>
      <family val="0"/>
    </font>
    <font>
      <sz val="24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  <font>
      <sz val="10"/>
      <color rgb="FFFF0000"/>
      <name val="Arial CE"/>
      <family val="0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0" borderId="13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0" borderId="0" xfId="0" applyFont="1" applyAlignment="1">
      <alignment/>
    </xf>
    <xf numFmtId="1" fontId="0" fillId="34" borderId="13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6" borderId="13" xfId="0" applyFill="1" applyBorder="1" applyAlignment="1">
      <alignment/>
    </xf>
    <xf numFmtId="0" fontId="4" fillId="36" borderId="13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5" fillId="0" borderId="13" xfId="0" applyFont="1" applyBorder="1" applyAlignment="1">
      <alignment/>
    </xf>
    <xf numFmtId="3" fontId="0" fillId="0" borderId="0" xfId="0" applyNumberFormat="1" applyAlignment="1">
      <alignment/>
    </xf>
    <xf numFmtId="0" fontId="60" fillId="0" borderId="13" xfId="0" applyFon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12" fillId="0" borderId="13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3" fontId="16" fillId="35" borderId="13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3" fontId="7" fillId="36" borderId="13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61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 horizontal="right"/>
    </xf>
    <xf numFmtId="0" fontId="14" fillId="36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43" fontId="0" fillId="0" borderId="0" xfId="34" applyFont="1" applyAlignment="1">
      <alignment/>
    </xf>
    <xf numFmtId="43" fontId="9" fillId="0" borderId="14" xfId="34" applyFont="1" applyBorder="1" applyAlignment="1">
      <alignment/>
    </xf>
    <xf numFmtId="43" fontId="9" fillId="0" borderId="23" xfId="34" applyFont="1" applyBorder="1" applyAlignment="1">
      <alignment/>
    </xf>
    <xf numFmtId="43" fontId="9" fillId="0" borderId="15" xfId="34" applyFont="1" applyBorder="1" applyAlignment="1">
      <alignment/>
    </xf>
    <xf numFmtId="43" fontId="9" fillId="0" borderId="0" xfId="34" applyFont="1" applyBorder="1" applyAlignment="1">
      <alignment/>
    </xf>
    <xf numFmtId="43" fontId="0" fillId="0" borderId="21" xfId="34" applyFont="1" applyBorder="1" applyAlignment="1">
      <alignment/>
    </xf>
    <xf numFmtId="43" fontId="0" fillId="33" borderId="13" xfId="34" applyFont="1" applyFill="1" applyBorder="1" applyAlignment="1">
      <alignment/>
    </xf>
    <xf numFmtId="43" fontId="0" fillId="0" borderId="13" xfId="34" applyFont="1" applyFill="1" applyBorder="1" applyAlignment="1">
      <alignment/>
    </xf>
    <xf numFmtId="43" fontId="7" fillId="0" borderId="13" xfId="34" applyFont="1" applyFill="1" applyBorder="1" applyAlignment="1">
      <alignment/>
    </xf>
    <xf numFmtId="43" fontId="4" fillId="0" borderId="13" xfId="34" applyFont="1" applyBorder="1" applyAlignment="1">
      <alignment/>
    </xf>
    <xf numFmtId="43" fontId="62" fillId="0" borderId="13" xfId="34" applyFont="1" applyBorder="1" applyAlignment="1">
      <alignment/>
    </xf>
    <xf numFmtId="43" fontId="4" fillId="0" borderId="13" xfId="34" applyFont="1" applyBorder="1" applyAlignment="1">
      <alignment/>
    </xf>
    <xf numFmtId="43" fontId="62" fillId="33" borderId="13" xfId="34" applyFont="1" applyFill="1" applyBorder="1" applyAlignment="1">
      <alignment/>
    </xf>
    <xf numFmtId="43" fontId="61" fillId="36" borderId="13" xfId="34" applyFont="1" applyFill="1" applyBorder="1" applyAlignment="1">
      <alignment/>
    </xf>
    <xf numFmtId="43" fontId="62" fillId="36" borderId="13" xfId="34" applyFont="1" applyFill="1" applyBorder="1" applyAlignment="1">
      <alignment/>
    </xf>
    <xf numFmtId="43" fontId="61" fillId="0" borderId="0" xfId="34" applyFont="1" applyAlignment="1">
      <alignment/>
    </xf>
    <xf numFmtId="43" fontId="61" fillId="0" borderId="21" xfId="34" applyFont="1" applyBorder="1" applyAlignment="1">
      <alignment/>
    </xf>
    <xf numFmtId="43" fontId="7" fillId="36" borderId="13" xfId="34" applyFont="1" applyFill="1" applyBorder="1" applyAlignment="1">
      <alignment/>
    </xf>
    <xf numFmtId="43" fontId="0" fillId="0" borderId="13" xfId="34" applyFont="1" applyBorder="1" applyAlignment="1">
      <alignment/>
    </xf>
    <xf numFmtId="43" fontId="2" fillId="0" borderId="13" xfId="34" applyFont="1" applyBorder="1" applyAlignment="1">
      <alignment/>
    </xf>
    <xf numFmtId="43" fontId="4" fillId="33" borderId="13" xfId="34" applyFont="1" applyFill="1" applyBorder="1" applyAlignment="1">
      <alignment/>
    </xf>
    <xf numFmtId="43" fontId="61" fillId="0" borderId="13" xfId="34" applyFont="1" applyBorder="1" applyAlignment="1">
      <alignment/>
    </xf>
    <xf numFmtId="43" fontId="4" fillId="36" borderId="13" xfId="34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9">
      <selection activeCell="F57" sqref="A33:F57"/>
    </sheetView>
  </sheetViews>
  <sheetFormatPr defaultColWidth="9.00390625" defaultRowHeight="12.75"/>
  <cols>
    <col min="1" max="1" width="7.125" style="0" customWidth="1"/>
    <col min="2" max="2" width="45.625" style="0" customWidth="1"/>
    <col min="3" max="3" width="17.875" style="88" customWidth="1"/>
    <col min="4" max="4" width="15.375" style="103" customWidth="1"/>
    <col min="5" max="5" width="13.25390625" style="0" bestFit="1" customWidth="1"/>
    <col min="6" max="6" width="14.25390625" style="0" bestFit="1" customWidth="1"/>
  </cols>
  <sheetData>
    <row r="1" spans="1:5" ht="30">
      <c r="A1" s="53" t="s">
        <v>151</v>
      </c>
      <c r="E1" s="77"/>
    </row>
    <row r="2" ht="13.5" thickBot="1">
      <c r="A2" s="2"/>
    </row>
    <row r="3" spans="2:5" ht="18">
      <c r="B3" s="73" t="s">
        <v>0</v>
      </c>
      <c r="C3" s="89">
        <f>SUM(D32)</f>
        <v>300000</v>
      </c>
      <c r="E3" s="58"/>
    </row>
    <row r="4" spans="2:5" ht="18">
      <c r="B4" s="74" t="s">
        <v>1</v>
      </c>
      <c r="C4" s="90">
        <f>SUM(D26)</f>
        <v>300000</v>
      </c>
      <c r="E4" s="58"/>
    </row>
    <row r="5" spans="2:5" ht="18.75" thickBot="1">
      <c r="B5" s="75" t="s">
        <v>2</v>
      </c>
      <c r="C5" s="91">
        <f>+C3-C4</f>
        <v>0</v>
      </c>
      <c r="E5" s="58"/>
    </row>
    <row r="6" spans="2:5" ht="18">
      <c r="B6" s="76"/>
      <c r="C6" s="92"/>
      <c r="E6" s="58"/>
    </row>
    <row r="7" spans="2:4" ht="17.25" customHeight="1">
      <c r="B7" s="76"/>
      <c r="C7" s="92"/>
      <c r="D7" s="88"/>
    </row>
    <row r="8" spans="1:5" ht="33">
      <c r="A8" s="78" t="s">
        <v>1</v>
      </c>
      <c r="B8" s="79"/>
      <c r="C8" s="93"/>
      <c r="D8" s="104"/>
      <c r="E8" s="80"/>
    </row>
    <row r="9" spans="1:5" ht="12.75">
      <c r="A9" s="7" t="s">
        <v>150</v>
      </c>
      <c r="B9" s="7" t="s">
        <v>4</v>
      </c>
      <c r="C9" s="94"/>
      <c r="D9" s="105">
        <v>2018</v>
      </c>
      <c r="E9" s="81"/>
    </row>
    <row r="10" spans="1:5" s="50" customFormat="1" ht="12.75">
      <c r="A10" s="15">
        <v>5909</v>
      </c>
      <c r="B10" s="15" t="s">
        <v>158</v>
      </c>
      <c r="C10" s="95"/>
      <c r="D10" s="96">
        <v>-15000</v>
      </c>
      <c r="E10" s="56"/>
    </row>
    <row r="11" spans="1:5" s="50" customFormat="1" ht="12.75">
      <c r="A11" s="15">
        <v>6341</v>
      </c>
      <c r="B11" s="15" t="s">
        <v>159</v>
      </c>
      <c r="C11" s="95"/>
      <c r="D11" s="96">
        <v>15000</v>
      </c>
      <c r="E11" s="56"/>
    </row>
    <row r="12" spans="1:5" s="87" customFormat="1" ht="15.75">
      <c r="A12" s="84">
        <v>2143</v>
      </c>
      <c r="B12" s="85" t="s">
        <v>160</v>
      </c>
      <c r="C12" s="96">
        <f>SUM(D10:D11)</f>
        <v>0</v>
      </c>
      <c r="D12" s="96"/>
      <c r="E12" s="86"/>
    </row>
    <row r="13" spans="1:5" s="50" customFormat="1" ht="12.75">
      <c r="A13" s="15"/>
      <c r="B13" s="15"/>
      <c r="C13" s="95"/>
      <c r="D13" s="96"/>
      <c r="E13" s="56"/>
    </row>
    <row r="14" spans="1:5" s="50" customFormat="1" ht="12.75">
      <c r="A14" s="15">
        <v>5909</v>
      </c>
      <c r="B14" s="15" t="s">
        <v>157</v>
      </c>
      <c r="C14" s="95"/>
      <c r="D14" s="96">
        <v>100000</v>
      </c>
      <c r="E14" s="56"/>
    </row>
    <row r="15" spans="1:5" s="87" customFormat="1" ht="15.75">
      <c r="A15" s="84">
        <v>3612</v>
      </c>
      <c r="B15" s="85" t="s">
        <v>36</v>
      </c>
      <c r="C15" s="96">
        <f>SUM(D14)</f>
        <v>100000</v>
      </c>
      <c r="D15" s="96"/>
      <c r="E15" s="86"/>
    </row>
    <row r="16" spans="1:5" ht="15.75">
      <c r="A16" s="33"/>
      <c r="B16" s="8"/>
      <c r="C16" s="97"/>
      <c r="D16" s="97"/>
      <c r="E16" s="54"/>
    </row>
    <row r="17" spans="1:5" ht="12.75">
      <c r="A17" s="40">
        <v>5011</v>
      </c>
      <c r="B17" s="40" t="s">
        <v>152</v>
      </c>
      <c r="C17" s="98"/>
      <c r="D17" s="106">
        <v>244000</v>
      </c>
      <c r="E17" s="54"/>
    </row>
    <row r="18" spans="1:5" ht="12.75">
      <c r="A18" s="40">
        <v>5031</v>
      </c>
      <c r="B18" s="40" t="s">
        <v>153</v>
      </c>
      <c r="C18" s="99"/>
      <c r="D18" s="106">
        <v>61000</v>
      </c>
      <c r="E18" s="54"/>
    </row>
    <row r="19" spans="1:5" ht="12" customHeight="1">
      <c r="A19" s="40">
        <v>5032</v>
      </c>
      <c r="B19" s="40" t="s">
        <v>154</v>
      </c>
      <c r="C19" s="99"/>
      <c r="D19" s="106">
        <v>21960</v>
      </c>
      <c r="E19" s="54"/>
    </row>
    <row r="20" spans="1:5" ht="12" customHeight="1">
      <c r="A20" s="40">
        <v>5901</v>
      </c>
      <c r="B20" s="6" t="s">
        <v>122</v>
      </c>
      <c r="C20" s="99"/>
      <c r="D20" s="106">
        <v>-26960</v>
      </c>
      <c r="E20" s="54"/>
    </row>
    <row r="21" spans="1:5" ht="15.75">
      <c r="A21" s="33">
        <v>3745</v>
      </c>
      <c r="B21" s="8" t="s">
        <v>155</v>
      </c>
      <c r="C21" s="97">
        <f>SUM(D17:D20)</f>
        <v>300000</v>
      </c>
      <c r="D21" s="97"/>
      <c r="E21" s="54"/>
    </row>
    <row r="22" spans="1:5" ht="15.75">
      <c r="A22" s="33"/>
      <c r="B22" s="8"/>
      <c r="C22" s="97"/>
      <c r="D22" s="97"/>
      <c r="E22" s="54"/>
    </row>
    <row r="23" spans="1:5" ht="16.5" customHeight="1">
      <c r="A23" s="40">
        <v>5901</v>
      </c>
      <c r="B23" s="10" t="s">
        <v>122</v>
      </c>
      <c r="C23" s="99"/>
      <c r="D23" s="107">
        <v>-100000</v>
      </c>
      <c r="E23" s="54"/>
    </row>
    <row r="24" spans="1:5" ht="15.75">
      <c r="A24" s="33">
        <v>6171</v>
      </c>
      <c r="B24" s="8" t="s">
        <v>59</v>
      </c>
      <c r="C24" s="99">
        <f>SUM(D22:D23)</f>
        <v>-100000</v>
      </c>
      <c r="D24" s="97"/>
      <c r="E24" s="54"/>
    </row>
    <row r="25" spans="1:5" ht="15.75">
      <c r="A25" s="33"/>
      <c r="B25" s="8"/>
      <c r="C25" s="97"/>
      <c r="D25" s="97"/>
      <c r="E25" s="54"/>
    </row>
    <row r="26" spans="1:5" ht="12.75">
      <c r="A26" s="13"/>
      <c r="B26" s="14" t="s">
        <v>63</v>
      </c>
      <c r="C26" s="100"/>
      <c r="D26" s="108">
        <f>SUM(C14:C25)</f>
        <v>300000</v>
      </c>
      <c r="E26" s="82"/>
    </row>
    <row r="27" spans="1:5" ht="33">
      <c r="A27" s="11" t="s">
        <v>0</v>
      </c>
      <c r="B27" s="6"/>
      <c r="C27" s="98"/>
      <c r="D27" s="109"/>
      <c r="E27" s="54"/>
    </row>
    <row r="28" spans="1:5" ht="12.75">
      <c r="A28" s="51" t="s">
        <v>150</v>
      </c>
      <c r="B28" s="51" t="s">
        <v>4</v>
      </c>
      <c r="C28" s="101"/>
      <c r="D28" s="105">
        <v>2018</v>
      </c>
      <c r="E28" s="83"/>
    </row>
    <row r="29" spans="1:5" ht="12.75">
      <c r="A29" s="40">
        <v>4116</v>
      </c>
      <c r="B29" s="40" t="s">
        <v>156</v>
      </c>
      <c r="C29" s="99"/>
      <c r="D29" s="106">
        <v>300000</v>
      </c>
      <c r="E29" s="54"/>
    </row>
    <row r="30" spans="1:5" ht="15" customHeight="1">
      <c r="A30" s="33"/>
      <c r="B30" s="9"/>
      <c r="C30" s="99">
        <f>SUM(D29:D29)</f>
        <v>300000</v>
      </c>
      <c r="D30" s="106">
        <v>0</v>
      </c>
      <c r="E30" s="54"/>
    </row>
    <row r="31" spans="1:5" ht="12" customHeight="1">
      <c r="A31" s="33"/>
      <c r="B31" s="9"/>
      <c r="C31" s="99"/>
      <c r="D31" s="106"/>
      <c r="E31" s="54"/>
    </row>
    <row r="32" spans="1:5" ht="12" customHeight="1">
      <c r="A32" s="51"/>
      <c r="B32" s="52" t="s">
        <v>88</v>
      </c>
      <c r="C32" s="102"/>
      <c r="D32" s="110">
        <f>SUM(C29:C31)</f>
        <v>300000</v>
      </c>
      <c r="E32" s="72"/>
    </row>
    <row r="33" spans="3:4" ht="12.75">
      <c r="C33"/>
      <c r="D33"/>
    </row>
    <row r="34" s="47" customFormat="1" ht="12.75"/>
    <row r="35" s="47" customFormat="1" ht="16.5" customHeight="1"/>
    <row r="36" s="47" customFormat="1" ht="12.75"/>
    <row r="37" s="47" customFormat="1" ht="12.75"/>
    <row r="38" s="47" customFormat="1" ht="12.75"/>
    <row r="39" s="47" customFormat="1" ht="12.75"/>
    <row r="40" spans="3:4" ht="12.75">
      <c r="C40"/>
      <c r="D40"/>
    </row>
    <row r="41" spans="3:4" ht="12.75">
      <c r="C41"/>
      <c r="D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4" ht="12.75">
      <c r="C45"/>
      <c r="D45"/>
    </row>
    <row r="46" spans="3:4" ht="12.75">
      <c r="C46"/>
      <c r="D46"/>
    </row>
    <row r="47" spans="3:4" ht="12.75">
      <c r="C47"/>
      <c r="D47"/>
    </row>
    <row r="48" spans="3:4" ht="12.75">
      <c r="C48"/>
      <c r="D48"/>
    </row>
    <row r="49" spans="3:4" ht="12.75">
      <c r="C49"/>
      <c r="D49"/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ht="12.75">
      <c r="D58" s="88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204">
      <selection activeCell="A1" sqref="A1:D275"/>
    </sheetView>
  </sheetViews>
  <sheetFormatPr defaultColWidth="9.00390625" defaultRowHeight="12.75"/>
  <cols>
    <col min="2" max="2" width="49.00390625" style="0" bestFit="1" customWidth="1"/>
    <col min="3" max="3" width="19.75390625" style="0" customWidth="1"/>
    <col min="4" max="4" width="13.375" style="0" customWidth="1"/>
  </cols>
  <sheetData>
    <row r="1" ht="33">
      <c r="A1" s="1" t="s">
        <v>105</v>
      </c>
    </row>
    <row r="2" ht="13.5" thickBot="1">
      <c r="A2" s="2"/>
    </row>
    <row r="3" spans="2:3" ht="18">
      <c r="B3" s="3" t="s">
        <v>0</v>
      </c>
      <c r="C3" s="41">
        <f>SUM(D204)</f>
        <v>5042231</v>
      </c>
    </row>
    <row r="4" spans="2:3" ht="18.75" thickBot="1">
      <c r="B4" s="4" t="s">
        <v>1</v>
      </c>
      <c r="C4" s="42">
        <f>SUM(D157)</f>
        <v>4774331</v>
      </c>
    </row>
    <row r="5" spans="2:3" ht="18.75" thickBot="1">
      <c r="B5" s="5" t="s">
        <v>2</v>
      </c>
      <c r="C5" s="43">
        <f>SUM(C3,-C4)</f>
        <v>267900</v>
      </c>
    </row>
    <row r="6" spans="2:3" ht="18.75" thickBot="1">
      <c r="B6" s="5" t="s">
        <v>92</v>
      </c>
      <c r="C6" s="43">
        <v>267900</v>
      </c>
    </row>
    <row r="7" spans="2:3" ht="18.75" thickBot="1">
      <c r="B7" s="45" t="s">
        <v>102</v>
      </c>
      <c r="C7" s="44">
        <v>0</v>
      </c>
    </row>
    <row r="9" ht="33">
      <c r="A9" s="1" t="s">
        <v>1</v>
      </c>
    </row>
    <row r="10" spans="1:4" ht="12.75">
      <c r="A10" s="6"/>
      <c r="B10" s="6"/>
      <c r="C10" s="6"/>
      <c r="D10" s="6"/>
    </row>
    <row r="11" spans="1:4" ht="12.75">
      <c r="A11" s="7" t="s">
        <v>3</v>
      </c>
      <c r="B11" s="7" t="s">
        <v>4</v>
      </c>
      <c r="C11" s="7"/>
      <c r="D11" s="7">
        <v>2012</v>
      </c>
    </row>
    <row r="12" spans="1:4" ht="12.75">
      <c r="A12" s="6">
        <v>5329</v>
      </c>
      <c r="B12" s="6" t="s">
        <v>5</v>
      </c>
      <c r="C12" s="20"/>
      <c r="D12" s="20">
        <v>14760</v>
      </c>
    </row>
    <row r="13" spans="1:4" ht="15.75">
      <c r="A13" s="36">
        <v>2143</v>
      </c>
      <c r="B13" s="8" t="s">
        <v>6</v>
      </c>
      <c r="C13" s="28">
        <f>SUM(D12)</f>
        <v>14760</v>
      </c>
      <c r="D13" s="21"/>
    </row>
    <row r="14" spans="1:4" ht="15">
      <c r="A14" s="34"/>
      <c r="B14" s="8"/>
      <c r="C14" s="28"/>
      <c r="D14" s="21"/>
    </row>
    <row r="15" spans="1:4" ht="12.75">
      <c r="A15" s="10">
        <v>5137</v>
      </c>
      <c r="B15" s="10" t="s">
        <v>99</v>
      </c>
      <c r="C15" s="28"/>
      <c r="D15" s="35">
        <v>0</v>
      </c>
    </row>
    <row r="16" spans="1:4" ht="12.75">
      <c r="A16" s="10">
        <v>5139</v>
      </c>
      <c r="B16" s="10" t="s">
        <v>37</v>
      </c>
      <c r="C16" s="28"/>
      <c r="D16" s="35">
        <v>2000</v>
      </c>
    </row>
    <row r="17" spans="1:4" ht="12.75">
      <c r="A17" s="10">
        <v>5171</v>
      </c>
      <c r="B17" s="10" t="s">
        <v>113</v>
      </c>
      <c r="C17" s="28"/>
      <c r="D17" s="35">
        <v>100561</v>
      </c>
    </row>
    <row r="18" spans="1:4" ht="15.75">
      <c r="A18" s="36">
        <v>2219</v>
      </c>
      <c r="B18" s="8" t="s">
        <v>98</v>
      </c>
      <c r="C18" s="28">
        <f>+D15+D16+D17</f>
        <v>102561</v>
      </c>
      <c r="D18" s="21"/>
    </row>
    <row r="19" spans="1:4" ht="12.75">
      <c r="A19" s="6"/>
      <c r="B19" s="6"/>
      <c r="C19" s="28"/>
      <c r="D19" s="20"/>
    </row>
    <row r="20" spans="1:4" ht="12.75">
      <c r="A20" s="6">
        <v>5139</v>
      </c>
      <c r="B20" s="6" t="s">
        <v>7</v>
      </c>
      <c r="C20" s="28"/>
      <c r="D20" s="20">
        <v>28000</v>
      </c>
    </row>
    <row r="21" spans="1:4" ht="12.75">
      <c r="A21" s="6">
        <v>5169</v>
      </c>
      <c r="B21" s="6" t="s">
        <v>8</v>
      </c>
      <c r="C21" s="28"/>
      <c r="D21" s="20">
        <v>25000</v>
      </c>
    </row>
    <row r="22" spans="1:4" ht="15.75">
      <c r="A22" s="33">
        <v>2212</v>
      </c>
      <c r="B22" s="8" t="s">
        <v>9</v>
      </c>
      <c r="C22" s="28">
        <f>SUM(D20:D21)</f>
        <v>53000</v>
      </c>
      <c r="D22" s="20"/>
    </row>
    <row r="23" spans="1:4" ht="12.75">
      <c r="A23" s="6"/>
      <c r="B23" s="6"/>
      <c r="C23" s="28"/>
      <c r="D23" s="20"/>
    </row>
    <row r="24" spans="1:4" ht="12.75">
      <c r="A24" s="6">
        <v>5021</v>
      </c>
      <c r="B24" s="6" t="s">
        <v>10</v>
      </c>
      <c r="C24" s="28"/>
      <c r="D24" s="20">
        <v>11000</v>
      </c>
    </row>
    <row r="25" spans="1:4" ht="12.75">
      <c r="A25" s="6">
        <v>5151</v>
      </c>
      <c r="B25" s="6" t="s">
        <v>11</v>
      </c>
      <c r="C25" s="28"/>
      <c r="D25" s="20">
        <v>160000</v>
      </c>
    </row>
    <row r="26" spans="1:4" ht="12.75">
      <c r="A26" s="6">
        <v>5154</v>
      </c>
      <c r="B26" s="6" t="s">
        <v>12</v>
      </c>
      <c r="C26" s="28"/>
      <c r="D26" s="20">
        <v>8000</v>
      </c>
    </row>
    <row r="27" spans="1:4" ht="12.75">
      <c r="A27" s="6">
        <v>5169</v>
      </c>
      <c r="B27" s="6" t="s">
        <v>13</v>
      </c>
      <c r="C27" s="28"/>
      <c r="D27" s="20">
        <v>20000</v>
      </c>
    </row>
    <row r="28" spans="1:4" ht="12.75">
      <c r="A28" s="6">
        <v>5171</v>
      </c>
      <c r="B28" s="6" t="s">
        <v>14</v>
      </c>
      <c r="C28" s="28"/>
      <c r="D28" s="20">
        <v>20000</v>
      </c>
    </row>
    <row r="29" spans="1:4" ht="15.75">
      <c r="A29" s="33">
        <v>2310</v>
      </c>
      <c r="B29" s="8" t="s">
        <v>15</v>
      </c>
      <c r="C29" s="28">
        <f>SUM(D24:D28)</f>
        <v>219000</v>
      </c>
      <c r="D29" s="20"/>
    </row>
    <row r="30" spans="1:4" ht="12.75">
      <c r="A30" s="6"/>
      <c r="B30" s="6"/>
      <c r="C30" s="28"/>
      <c r="D30" s="20"/>
    </row>
    <row r="31" spans="1:4" ht="12.75">
      <c r="A31" s="6">
        <v>5021</v>
      </c>
      <c r="B31" s="6" t="s">
        <v>16</v>
      </c>
      <c r="C31" s="28"/>
      <c r="D31" s="20">
        <v>2800</v>
      </c>
    </row>
    <row r="32" spans="1:4" ht="12.75">
      <c r="A32" s="6">
        <v>5171</v>
      </c>
      <c r="B32" s="10" t="s">
        <v>17</v>
      </c>
      <c r="C32" s="28"/>
      <c r="D32" s="20">
        <v>5000</v>
      </c>
    </row>
    <row r="33" spans="1:4" ht="15.75">
      <c r="A33" s="33">
        <v>2321</v>
      </c>
      <c r="B33" s="8" t="s">
        <v>18</v>
      </c>
      <c r="C33" s="28">
        <f>SUM(D31:D32)</f>
        <v>7800</v>
      </c>
      <c r="D33" s="20"/>
    </row>
    <row r="34" spans="1:4" ht="12.75">
      <c r="A34" s="6"/>
      <c r="B34" s="6"/>
      <c r="C34" s="28"/>
      <c r="D34" s="20"/>
    </row>
    <row r="35" spans="1:4" ht="12.75">
      <c r="A35" s="6">
        <v>5331</v>
      </c>
      <c r="B35" s="6" t="s">
        <v>19</v>
      </c>
      <c r="C35" s="28"/>
      <c r="D35" s="20">
        <v>170000</v>
      </c>
    </row>
    <row r="36" spans="1:4" ht="15.75">
      <c r="A36" s="33">
        <v>3111</v>
      </c>
      <c r="B36" s="8" t="s">
        <v>20</v>
      </c>
      <c r="C36" s="28">
        <f>SUM(D35)</f>
        <v>170000</v>
      </c>
      <c r="D36" s="20"/>
    </row>
    <row r="37" spans="1:4" ht="12.75">
      <c r="A37" s="6"/>
      <c r="B37" s="6"/>
      <c r="C37" s="28"/>
      <c r="D37" s="20"/>
    </row>
    <row r="38" spans="1:4" ht="12.75">
      <c r="A38" s="6">
        <v>5321</v>
      </c>
      <c r="B38" s="6" t="s">
        <v>21</v>
      </c>
      <c r="C38" s="28"/>
      <c r="D38" s="20">
        <v>50000</v>
      </c>
    </row>
    <row r="39" spans="1:4" ht="15.75">
      <c r="A39" s="33">
        <v>3113</v>
      </c>
      <c r="B39" s="8" t="s">
        <v>22</v>
      </c>
      <c r="C39" s="28">
        <f>SUM(D38,)</f>
        <v>50000</v>
      </c>
      <c r="D39" s="20"/>
    </row>
    <row r="40" spans="1:4" ht="12.75">
      <c r="A40" s="6"/>
      <c r="B40" s="6"/>
      <c r="C40" s="28"/>
      <c r="D40" s="20"/>
    </row>
    <row r="41" spans="1:4" ht="12.75">
      <c r="A41" s="6">
        <v>5021</v>
      </c>
      <c r="B41" s="6" t="s">
        <v>16</v>
      </c>
      <c r="C41" s="28"/>
      <c r="D41" s="20">
        <v>7200</v>
      </c>
    </row>
    <row r="42" spans="1:4" ht="12.75">
      <c r="A42" s="6">
        <v>5136</v>
      </c>
      <c r="B42" s="6" t="s">
        <v>23</v>
      </c>
      <c r="C42" s="28"/>
      <c r="D42" s="20">
        <v>2000</v>
      </c>
    </row>
    <row r="43" spans="1:4" ht="12.75">
      <c r="A43" s="6">
        <v>5169</v>
      </c>
      <c r="B43" s="10" t="s">
        <v>13</v>
      </c>
      <c r="C43" s="28"/>
      <c r="D43" s="20">
        <v>1000</v>
      </c>
    </row>
    <row r="44" spans="1:4" ht="15.75">
      <c r="A44" s="33">
        <v>3314</v>
      </c>
      <c r="B44" s="8" t="s">
        <v>24</v>
      </c>
      <c r="C44" s="28">
        <f>SUM(D41:D43)</f>
        <v>10200</v>
      </c>
      <c r="D44" s="20"/>
    </row>
    <row r="45" spans="1:4" ht="12.75">
      <c r="A45" s="6"/>
      <c r="B45" s="6"/>
      <c r="C45" s="28"/>
      <c r="D45" s="20"/>
    </row>
    <row r="46" spans="1:4" ht="12.75">
      <c r="A46" s="6">
        <v>5021</v>
      </c>
      <c r="B46" s="6" t="s">
        <v>16</v>
      </c>
      <c r="C46" s="28"/>
      <c r="D46" s="20">
        <v>1000</v>
      </c>
    </row>
    <row r="47" spans="1:4" ht="12.75">
      <c r="A47" s="6">
        <v>5154</v>
      </c>
      <c r="B47" s="6" t="s">
        <v>12</v>
      </c>
      <c r="C47" s="28"/>
      <c r="D47" s="20">
        <v>2000</v>
      </c>
    </row>
    <row r="48" spans="1:4" ht="12.75">
      <c r="A48" s="6">
        <v>5169</v>
      </c>
      <c r="B48" s="6" t="s">
        <v>90</v>
      </c>
      <c r="C48" s="28"/>
      <c r="D48" s="20">
        <v>5000</v>
      </c>
    </row>
    <row r="49" spans="1:4" ht="12.75">
      <c r="A49" s="6">
        <v>5139</v>
      </c>
      <c r="B49" s="10" t="s">
        <v>25</v>
      </c>
      <c r="C49" s="28"/>
      <c r="D49" s="20">
        <v>1500</v>
      </c>
    </row>
    <row r="50" spans="1:4" ht="12.75">
      <c r="A50" s="6">
        <v>5164</v>
      </c>
      <c r="B50" s="10" t="s">
        <v>27</v>
      </c>
      <c r="C50" s="28"/>
      <c r="D50" s="20">
        <v>1000</v>
      </c>
    </row>
    <row r="51" spans="1:4" ht="12.75">
      <c r="A51" s="6">
        <v>5194</v>
      </c>
      <c r="B51" s="6" t="s">
        <v>28</v>
      </c>
      <c r="C51" s="28"/>
      <c r="D51" s="20">
        <v>4000</v>
      </c>
    </row>
    <row r="52" spans="1:4" ht="12.75">
      <c r="A52" s="6">
        <v>5222</v>
      </c>
      <c r="B52" s="6" t="s">
        <v>100</v>
      </c>
      <c r="C52" s="28"/>
      <c r="D52" s="20">
        <v>5000</v>
      </c>
    </row>
    <row r="53" spans="1:4" ht="12.75">
      <c r="A53" s="6">
        <v>5492</v>
      </c>
      <c r="B53" s="6" t="s">
        <v>29</v>
      </c>
      <c r="C53" s="28"/>
      <c r="D53" s="20">
        <v>1500</v>
      </c>
    </row>
    <row r="54" spans="1:4" ht="15.75">
      <c r="A54" s="33">
        <v>3319</v>
      </c>
      <c r="B54" s="8" t="s">
        <v>30</v>
      </c>
      <c r="C54" s="28">
        <f>SUM(D46:D53)</f>
        <v>21000</v>
      </c>
      <c r="D54" s="22"/>
    </row>
    <row r="55" spans="1:4" ht="15.75">
      <c r="A55" s="33"/>
      <c r="B55" s="8"/>
      <c r="C55" s="28"/>
      <c r="D55" s="22"/>
    </row>
    <row r="56" spans="1:4" ht="12.75">
      <c r="A56" s="6">
        <v>5139</v>
      </c>
      <c r="B56" s="10" t="s">
        <v>25</v>
      </c>
      <c r="C56" s="28"/>
      <c r="D56" s="20">
        <v>2000</v>
      </c>
    </row>
    <row r="57" spans="1:4" ht="12.75">
      <c r="A57" s="6">
        <v>5169</v>
      </c>
      <c r="B57" s="6" t="s">
        <v>13</v>
      </c>
      <c r="C57" s="28"/>
      <c r="D57" s="20">
        <v>1000</v>
      </c>
    </row>
    <row r="58" spans="1:4" ht="12.75">
      <c r="A58" s="6">
        <v>5171</v>
      </c>
      <c r="B58" s="6" t="s">
        <v>14</v>
      </c>
      <c r="C58" s="28"/>
      <c r="D58" s="20">
        <v>4000</v>
      </c>
    </row>
    <row r="59" spans="1:4" ht="15.75">
      <c r="A59" s="33">
        <v>3322</v>
      </c>
      <c r="B59" s="8" t="s">
        <v>26</v>
      </c>
      <c r="C59" s="28">
        <f>SUM(D56:D58)</f>
        <v>7000</v>
      </c>
      <c r="D59" s="20"/>
    </row>
    <row r="60" spans="1:4" ht="15.75">
      <c r="A60" s="33"/>
      <c r="B60" s="8"/>
      <c r="C60" s="28"/>
      <c r="D60" s="20"/>
    </row>
    <row r="61" spans="1:4" ht="12.75">
      <c r="A61" s="40">
        <v>5223</v>
      </c>
      <c r="B61" s="10" t="s">
        <v>114</v>
      </c>
      <c r="C61" s="28"/>
      <c r="D61" s="20">
        <v>5000</v>
      </c>
    </row>
    <row r="62" spans="1:4" ht="15.75">
      <c r="A62" s="33">
        <v>3330</v>
      </c>
      <c r="B62" s="8" t="s">
        <v>115</v>
      </c>
      <c r="C62" s="28">
        <v>5000</v>
      </c>
      <c r="D62" s="20"/>
    </row>
    <row r="63" spans="1:4" ht="15.75">
      <c r="A63" s="33"/>
      <c r="B63" s="8"/>
      <c r="C63" s="28"/>
      <c r="D63" s="20"/>
    </row>
    <row r="64" spans="1:4" ht="12.75">
      <c r="A64" s="40">
        <v>5139</v>
      </c>
      <c r="B64" s="10" t="s">
        <v>25</v>
      </c>
      <c r="C64" s="28"/>
      <c r="D64" s="22">
        <v>18000</v>
      </c>
    </row>
    <row r="65" spans="1:4" ht="12.75">
      <c r="A65" s="40">
        <v>5194</v>
      </c>
      <c r="B65" s="10" t="s">
        <v>28</v>
      </c>
      <c r="C65" s="28"/>
      <c r="D65" s="22">
        <v>4000</v>
      </c>
    </row>
    <row r="66" spans="1:4" ht="15.75">
      <c r="A66" s="33">
        <v>3399</v>
      </c>
      <c r="B66" s="8" t="s">
        <v>101</v>
      </c>
      <c r="C66" s="28">
        <f>+D65+D64</f>
        <v>22000</v>
      </c>
      <c r="D66" s="22"/>
    </row>
    <row r="67" spans="1:4" ht="15.75">
      <c r="A67" s="33"/>
      <c r="B67" s="8"/>
      <c r="C67" s="28"/>
      <c r="D67" s="22"/>
    </row>
    <row r="68" spans="1:4" ht="12.75">
      <c r="A68" s="6">
        <v>5229</v>
      </c>
      <c r="B68" s="10" t="s">
        <v>31</v>
      </c>
      <c r="C68" s="28"/>
      <c r="D68" s="22">
        <v>1000</v>
      </c>
    </row>
    <row r="69" spans="1:4" ht="15.75">
      <c r="A69" s="33">
        <v>3419</v>
      </c>
      <c r="B69" s="8" t="s">
        <v>32</v>
      </c>
      <c r="C69" s="28">
        <f>SUM(D68:D68)</f>
        <v>1000</v>
      </c>
      <c r="D69" s="22"/>
    </row>
    <row r="70" spans="1:4" ht="12.75">
      <c r="A70" s="6"/>
      <c r="B70" s="6"/>
      <c r="C70" s="28"/>
      <c r="D70" s="22"/>
    </row>
    <row r="71" spans="1:4" ht="12.75">
      <c r="A71" s="6">
        <v>5021</v>
      </c>
      <c r="B71" s="6" t="s">
        <v>16</v>
      </c>
      <c r="C71" s="28"/>
      <c r="D71" s="22">
        <v>6600</v>
      </c>
    </row>
    <row r="72" spans="1:4" ht="12.75">
      <c r="A72" s="6">
        <v>5139</v>
      </c>
      <c r="B72" s="10" t="s">
        <v>25</v>
      </c>
      <c r="C72" s="28"/>
      <c r="D72" s="22">
        <v>10000</v>
      </c>
    </row>
    <row r="73" spans="1:4" ht="12.75">
      <c r="A73" s="6">
        <v>2141</v>
      </c>
      <c r="B73" s="6" t="s">
        <v>33</v>
      </c>
      <c r="C73" s="28"/>
      <c r="D73" s="22">
        <v>98000</v>
      </c>
    </row>
    <row r="74" spans="1:4" ht="12.75">
      <c r="A74" s="6">
        <v>5152</v>
      </c>
      <c r="B74" s="6" t="s">
        <v>34</v>
      </c>
      <c r="C74" s="28"/>
      <c r="D74" s="22">
        <v>65000</v>
      </c>
    </row>
    <row r="75" spans="1:4" ht="12.75">
      <c r="A75" s="6">
        <v>5154</v>
      </c>
      <c r="B75" s="6" t="s">
        <v>12</v>
      </c>
      <c r="C75" s="28"/>
      <c r="D75" s="22">
        <v>20000</v>
      </c>
    </row>
    <row r="76" spans="1:4" ht="12.75">
      <c r="A76" s="6">
        <v>5163</v>
      </c>
      <c r="B76" s="6" t="s">
        <v>35</v>
      </c>
      <c r="C76" s="28"/>
      <c r="D76" s="22">
        <v>2000</v>
      </c>
    </row>
    <row r="77" spans="1:4" ht="12.75">
      <c r="A77" s="6">
        <v>5169</v>
      </c>
      <c r="B77" s="6" t="s">
        <v>13</v>
      </c>
      <c r="C77" s="28"/>
      <c r="D77" s="22">
        <v>18000</v>
      </c>
    </row>
    <row r="78" spans="1:4" ht="12.75">
      <c r="A78" s="6">
        <v>5171</v>
      </c>
      <c r="B78" s="6" t="s">
        <v>14</v>
      </c>
      <c r="C78" s="28"/>
      <c r="D78" s="23">
        <v>80000</v>
      </c>
    </row>
    <row r="79" spans="1:4" ht="12.75">
      <c r="A79" s="6">
        <v>5909</v>
      </c>
      <c r="B79" s="6" t="s">
        <v>119</v>
      </c>
      <c r="C79" s="28"/>
      <c r="D79" s="23">
        <v>0</v>
      </c>
    </row>
    <row r="80" spans="1:4" ht="15.75">
      <c r="A80" s="33">
        <v>3612</v>
      </c>
      <c r="B80" s="8" t="s">
        <v>36</v>
      </c>
      <c r="C80" s="28">
        <f>SUM(D71:D79)</f>
        <v>299600</v>
      </c>
      <c r="D80" s="21"/>
    </row>
    <row r="81" spans="1:4" ht="12.75">
      <c r="A81" s="6"/>
      <c r="B81" s="6"/>
      <c r="C81" s="28"/>
      <c r="D81" s="20"/>
    </row>
    <row r="82" spans="1:4" ht="12.75">
      <c r="A82" s="6">
        <v>5154</v>
      </c>
      <c r="B82" s="6" t="s">
        <v>12</v>
      </c>
      <c r="C82" s="28"/>
      <c r="D82" s="20">
        <v>50000</v>
      </c>
    </row>
    <row r="83" spans="1:4" ht="12.75">
      <c r="A83" s="6">
        <v>5171</v>
      </c>
      <c r="B83" s="10" t="s">
        <v>14</v>
      </c>
      <c r="C83" s="28"/>
      <c r="D83" s="20">
        <f>15000+23000</f>
        <v>38000</v>
      </c>
    </row>
    <row r="84" spans="1:4" ht="15.75">
      <c r="A84" s="33">
        <v>3631</v>
      </c>
      <c r="B84" s="8" t="s">
        <v>38</v>
      </c>
      <c r="C84" s="28">
        <f>SUM(D82:D83)</f>
        <v>88000</v>
      </c>
      <c r="D84" s="21"/>
    </row>
    <row r="85" spans="1:4" ht="12.75">
      <c r="A85" s="6"/>
      <c r="B85" s="6"/>
      <c r="C85" s="28"/>
      <c r="D85" s="20"/>
    </row>
    <row r="86" spans="1:4" ht="12.75">
      <c r="A86" s="6"/>
      <c r="B86" s="6"/>
      <c r="C86" s="28"/>
      <c r="D86" s="20"/>
    </row>
    <row r="87" spans="1:4" ht="12.75">
      <c r="A87" s="6">
        <v>5169</v>
      </c>
      <c r="B87" s="6" t="s">
        <v>13</v>
      </c>
      <c r="C87" s="28"/>
      <c r="D87" s="20">
        <v>6000</v>
      </c>
    </row>
    <row r="88" spans="1:4" ht="15.75">
      <c r="A88" s="33">
        <v>3721</v>
      </c>
      <c r="B88" s="8" t="s">
        <v>39</v>
      </c>
      <c r="C88" s="28">
        <f>SUM(D87)</f>
        <v>6000</v>
      </c>
      <c r="D88" s="21"/>
    </row>
    <row r="89" spans="1:4" ht="12.75">
      <c r="A89" s="6"/>
      <c r="B89" s="6"/>
      <c r="C89" s="28"/>
      <c r="D89" s="20"/>
    </row>
    <row r="90" spans="1:4" ht="12.75">
      <c r="A90" s="6">
        <v>5169</v>
      </c>
      <c r="B90" s="6" t="s">
        <v>13</v>
      </c>
      <c r="C90" s="28"/>
      <c r="D90" s="20">
        <v>210000</v>
      </c>
    </row>
    <row r="91" spans="1:4" ht="15.75">
      <c r="A91" s="33">
        <v>3722</v>
      </c>
      <c r="B91" s="8" t="s">
        <v>40</v>
      </c>
      <c r="C91" s="28">
        <f>SUM(D90)</f>
        <v>210000</v>
      </c>
      <c r="D91" s="21"/>
    </row>
    <row r="92" spans="1:4" ht="12.75">
      <c r="A92" s="6"/>
      <c r="B92" s="6"/>
      <c r="C92" s="28"/>
      <c r="D92" s="20"/>
    </row>
    <row r="93" spans="1:4" ht="12.75">
      <c r="A93" s="6">
        <v>5169</v>
      </c>
      <c r="B93" s="6" t="s">
        <v>13</v>
      </c>
      <c r="C93" s="28"/>
      <c r="D93" s="20">
        <v>60000</v>
      </c>
    </row>
    <row r="94" spans="1:4" ht="15.75">
      <c r="A94" s="33">
        <v>3723</v>
      </c>
      <c r="B94" s="8" t="s">
        <v>41</v>
      </c>
      <c r="C94" s="28">
        <f>SUM(D93)</f>
        <v>60000</v>
      </c>
      <c r="D94" s="21"/>
    </row>
    <row r="95" spans="1:4" ht="15.75">
      <c r="A95" s="33"/>
      <c r="B95" s="8"/>
      <c r="C95" s="28"/>
      <c r="D95" s="21"/>
    </row>
    <row r="96" spans="1:4" ht="12.75">
      <c r="A96" s="40">
        <v>6349</v>
      </c>
      <c r="B96" s="10" t="s">
        <v>112</v>
      </c>
      <c r="C96" s="28"/>
      <c r="D96" s="24">
        <v>130062</v>
      </c>
    </row>
    <row r="97" spans="1:4" ht="15.75">
      <c r="A97" s="33">
        <v>3744</v>
      </c>
      <c r="B97" s="8" t="s">
        <v>111</v>
      </c>
      <c r="C97" s="28">
        <f>+D96</f>
        <v>130062</v>
      </c>
      <c r="D97" s="21"/>
    </row>
    <row r="98" spans="1:4" ht="12.75">
      <c r="A98" s="6"/>
      <c r="B98" s="6"/>
      <c r="C98" s="28"/>
      <c r="D98" s="20"/>
    </row>
    <row r="99" spans="1:4" ht="12.75">
      <c r="A99" s="6">
        <v>5021</v>
      </c>
      <c r="B99" s="6" t="s">
        <v>16</v>
      </c>
      <c r="C99" s="28"/>
      <c r="D99" s="24">
        <v>30000</v>
      </c>
    </row>
    <row r="100" spans="1:4" ht="12.75">
      <c r="A100" s="6">
        <v>5139</v>
      </c>
      <c r="B100" s="6" t="s">
        <v>37</v>
      </c>
      <c r="C100" s="28"/>
      <c r="D100" s="24">
        <v>8000</v>
      </c>
    </row>
    <row r="101" spans="1:4" ht="12.75">
      <c r="A101" s="6">
        <v>5132</v>
      </c>
      <c r="B101" s="10" t="s">
        <v>42</v>
      </c>
      <c r="C101" s="28"/>
      <c r="D101" s="24">
        <v>2000</v>
      </c>
    </row>
    <row r="102" spans="1:4" ht="12.75">
      <c r="A102" s="6">
        <v>5156</v>
      </c>
      <c r="B102" s="6" t="s">
        <v>43</v>
      </c>
      <c r="C102" s="28"/>
      <c r="D102" s="24">
        <v>14000</v>
      </c>
    </row>
    <row r="103" spans="1:4" ht="12.75">
      <c r="A103" s="6">
        <v>5169</v>
      </c>
      <c r="B103" s="6" t="s">
        <v>13</v>
      </c>
      <c r="C103" s="28"/>
      <c r="D103" s="24">
        <v>2000</v>
      </c>
    </row>
    <row r="104" spans="1:4" ht="12.75">
      <c r="A104" s="6">
        <v>5137</v>
      </c>
      <c r="B104" s="10" t="s">
        <v>44</v>
      </c>
      <c r="C104" s="28"/>
      <c r="D104" s="24">
        <v>24000</v>
      </c>
    </row>
    <row r="105" spans="1:4" ht="15.75">
      <c r="A105" s="33">
        <v>3745</v>
      </c>
      <c r="B105" s="8" t="s">
        <v>45</v>
      </c>
      <c r="C105" s="28">
        <f>SUM(D99:D104)</f>
        <v>80000</v>
      </c>
      <c r="D105" s="21"/>
    </row>
    <row r="106" spans="1:4" ht="15.75">
      <c r="A106" s="33"/>
      <c r="B106" s="8"/>
      <c r="C106" s="28"/>
      <c r="D106" s="21"/>
    </row>
    <row r="107" spans="1:4" ht="15.75">
      <c r="A107" s="33">
        <v>5163</v>
      </c>
      <c r="B107" s="10" t="s">
        <v>35</v>
      </c>
      <c r="C107" s="28"/>
      <c r="D107" s="24">
        <v>6000</v>
      </c>
    </row>
    <row r="108" spans="1:4" ht="12.75">
      <c r="A108" s="6"/>
      <c r="B108" s="8" t="s">
        <v>60</v>
      </c>
      <c r="C108" s="28">
        <f>SUM(D107)</f>
        <v>6000</v>
      </c>
      <c r="D108" s="21"/>
    </row>
    <row r="109" spans="1:4" ht="12.75">
      <c r="A109" s="6"/>
      <c r="B109" s="6"/>
      <c r="C109" s="28"/>
      <c r="D109" s="20"/>
    </row>
    <row r="110" spans="1:4" ht="15.75">
      <c r="A110" s="33">
        <v>5364</v>
      </c>
      <c r="B110" s="6" t="s">
        <v>61</v>
      </c>
      <c r="C110" s="28"/>
      <c r="D110" s="20">
        <v>7915</v>
      </c>
    </row>
    <row r="111" spans="1:4" ht="12.75">
      <c r="A111" s="6"/>
      <c r="B111" s="27" t="s">
        <v>62</v>
      </c>
      <c r="C111" s="28">
        <f>SUM(D110)</f>
        <v>7915</v>
      </c>
      <c r="D111" s="21"/>
    </row>
    <row r="112" spans="1:4" ht="12.75">
      <c r="A112" s="6"/>
      <c r="B112" s="6"/>
      <c r="C112" s="28"/>
      <c r="D112" s="20"/>
    </row>
    <row r="113" spans="1:4" ht="12.75">
      <c r="A113" s="6">
        <v>5139</v>
      </c>
      <c r="B113" s="6" t="s">
        <v>37</v>
      </c>
      <c r="C113" s="28"/>
      <c r="D113" s="24">
        <v>5000</v>
      </c>
    </row>
    <row r="114" spans="1:4" ht="12.75">
      <c r="A114" s="6">
        <v>5152</v>
      </c>
      <c r="B114" s="6" t="s">
        <v>34</v>
      </c>
      <c r="C114" s="28"/>
      <c r="D114" s="24">
        <v>15000</v>
      </c>
    </row>
    <row r="115" spans="1:4" ht="12.75">
      <c r="A115" s="6">
        <v>5154</v>
      </c>
      <c r="B115" s="6" t="s">
        <v>12</v>
      </c>
      <c r="C115" s="28"/>
      <c r="D115" s="24">
        <v>5000</v>
      </c>
    </row>
    <row r="116" spans="1:4" ht="12.75">
      <c r="A116" s="6">
        <v>5156</v>
      </c>
      <c r="B116" s="6" t="s">
        <v>43</v>
      </c>
      <c r="C116" s="28"/>
      <c r="D116" s="24">
        <v>5000</v>
      </c>
    </row>
    <row r="117" spans="1:4" ht="12.75">
      <c r="A117" s="6">
        <v>5167</v>
      </c>
      <c r="B117" s="6" t="s">
        <v>46</v>
      </c>
      <c r="C117" s="28"/>
      <c r="D117" s="24">
        <v>4000</v>
      </c>
    </row>
    <row r="118" spans="1:4" ht="12.75">
      <c r="A118" s="6">
        <v>5169</v>
      </c>
      <c r="B118" s="6" t="s">
        <v>13</v>
      </c>
      <c r="C118" s="28"/>
      <c r="D118" s="24">
        <v>2200</v>
      </c>
    </row>
    <row r="119" spans="1:4" ht="12.75">
      <c r="A119" s="6">
        <v>5171</v>
      </c>
      <c r="B119" s="6" t="s">
        <v>14</v>
      </c>
      <c r="C119" s="28"/>
      <c r="D119" s="24">
        <v>3500</v>
      </c>
    </row>
    <row r="120" spans="1:4" ht="15.75">
      <c r="A120" s="33">
        <v>5512</v>
      </c>
      <c r="B120" s="8" t="s">
        <v>47</v>
      </c>
      <c r="C120" s="28">
        <f>SUM(D113:D119)</f>
        <v>39700</v>
      </c>
      <c r="D120" s="21"/>
    </row>
    <row r="121" spans="1:4" ht="12.75">
      <c r="A121" s="6"/>
      <c r="B121" s="6"/>
      <c r="C121" s="28"/>
      <c r="D121" s="20"/>
    </row>
    <row r="122" spans="1:4" ht="12.75">
      <c r="A122" s="6">
        <v>5023</v>
      </c>
      <c r="B122" s="6" t="s">
        <v>48</v>
      </c>
      <c r="C122" s="28"/>
      <c r="D122" s="20">
        <v>471000</v>
      </c>
    </row>
    <row r="123" spans="1:4" ht="12.75">
      <c r="A123" s="6">
        <v>5031</v>
      </c>
      <c r="B123" s="6" t="s">
        <v>49</v>
      </c>
      <c r="C123" s="28"/>
      <c r="D123" s="20">
        <v>93000</v>
      </c>
    </row>
    <row r="124" spans="1:4" ht="12.75">
      <c r="A124" s="6">
        <v>5032</v>
      </c>
      <c r="B124" s="6" t="s">
        <v>50</v>
      </c>
      <c r="C124" s="28"/>
      <c r="D124" s="20">
        <v>42500</v>
      </c>
    </row>
    <row r="125" spans="1:4" ht="15.75">
      <c r="A125" s="33">
        <v>6112</v>
      </c>
      <c r="B125" s="8" t="s">
        <v>51</v>
      </c>
      <c r="C125" s="28">
        <f>SUM(D122:D124)</f>
        <v>606500</v>
      </c>
      <c r="D125" s="21"/>
    </row>
    <row r="126" spans="1:4" ht="12.75">
      <c r="A126" s="6"/>
      <c r="B126" s="6"/>
      <c r="C126" s="28"/>
      <c r="D126" s="20"/>
    </row>
    <row r="127" spans="1:4" ht="12.75">
      <c r="A127" s="6">
        <v>5011</v>
      </c>
      <c r="B127" s="6" t="s">
        <v>52</v>
      </c>
      <c r="C127" s="28"/>
      <c r="D127" s="20">
        <v>209000</v>
      </c>
    </row>
    <row r="128" spans="1:4" ht="12.75">
      <c r="A128" s="6">
        <v>5021</v>
      </c>
      <c r="B128" s="6" t="s">
        <v>16</v>
      </c>
      <c r="C128" s="28"/>
      <c r="D128" s="20">
        <v>7200</v>
      </c>
    </row>
    <row r="129" spans="1:4" ht="12.75">
      <c r="A129" s="6">
        <v>5031</v>
      </c>
      <c r="B129" s="6" t="s">
        <v>49</v>
      </c>
      <c r="C129" s="28"/>
      <c r="D129" s="20">
        <v>52000</v>
      </c>
    </row>
    <row r="130" spans="1:4" ht="12.75">
      <c r="A130" s="6">
        <v>5032</v>
      </c>
      <c r="B130" s="6" t="s">
        <v>50</v>
      </c>
      <c r="C130" s="28"/>
      <c r="D130" s="20">
        <v>19000</v>
      </c>
    </row>
    <row r="131" spans="1:4" ht="12.75">
      <c r="A131" s="6">
        <v>5136</v>
      </c>
      <c r="B131" s="6" t="s">
        <v>23</v>
      </c>
      <c r="C131" s="28"/>
      <c r="D131" s="20">
        <v>2000</v>
      </c>
    </row>
    <row r="132" spans="1:4" ht="12.75">
      <c r="A132" s="6">
        <v>5137</v>
      </c>
      <c r="B132" s="15" t="s">
        <v>53</v>
      </c>
      <c r="C132" s="28"/>
      <c r="D132" s="20">
        <v>0</v>
      </c>
    </row>
    <row r="133" spans="1:4" ht="12.75">
      <c r="A133" s="6">
        <v>5138</v>
      </c>
      <c r="B133" s="6" t="s">
        <v>54</v>
      </c>
      <c r="C133" s="28"/>
      <c r="D133" s="20">
        <v>0</v>
      </c>
    </row>
    <row r="134" spans="1:4" ht="12.75">
      <c r="A134" s="6">
        <v>5139</v>
      </c>
      <c r="B134" s="6" t="s">
        <v>37</v>
      </c>
      <c r="C134" s="28"/>
      <c r="D134" s="20">
        <v>37000</v>
      </c>
    </row>
    <row r="135" spans="1:4" ht="12.75">
      <c r="A135" s="6">
        <v>5141</v>
      </c>
      <c r="B135" s="6" t="s">
        <v>33</v>
      </c>
      <c r="C135" s="28"/>
      <c r="D135" s="20">
        <v>10000</v>
      </c>
    </row>
    <row r="136" spans="1:4" ht="12.75">
      <c r="A136" s="6">
        <v>5152</v>
      </c>
      <c r="B136" s="6" t="s">
        <v>34</v>
      </c>
      <c r="C136" s="28"/>
      <c r="D136" s="20">
        <v>115000</v>
      </c>
    </row>
    <row r="137" spans="1:4" ht="12.75">
      <c r="A137" s="6">
        <v>5154</v>
      </c>
      <c r="B137" s="6" t="s">
        <v>12</v>
      </c>
      <c r="C137" s="28"/>
      <c r="D137" s="20">
        <v>105000</v>
      </c>
    </row>
    <row r="138" spans="1:4" ht="12.75">
      <c r="A138" s="6">
        <v>5163</v>
      </c>
      <c r="B138" s="6" t="s">
        <v>35</v>
      </c>
      <c r="C138" s="28"/>
      <c r="D138" s="20">
        <v>1000</v>
      </c>
    </row>
    <row r="139" spans="1:4" ht="12.75">
      <c r="A139" s="6">
        <v>5167</v>
      </c>
      <c r="B139" s="6" t="s">
        <v>55</v>
      </c>
      <c r="C139" s="28"/>
      <c r="D139" s="20">
        <v>3500</v>
      </c>
    </row>
    <row r="140" spans="1:4" ht="12.75">
      <c r="A140" s="6">
        <v>5166</v>
      </c>
      <c r="B140" s="6" t="s">
        <v>91</v>
      </c>
      <c r="C140" s="28"/>
      <c r="D140" s="20">
        <v>10000</v>
      </c>
    </row>
    <row r="141" spans="1:4" ht="12.75">
      <c r="A141" s="6">
        <v>5169</v>
      </c>
      <c r="B141" s="6" t="s">
        <v>104</v>
      </c>
      <c r="C141" s="28"/>
      <c r="D141" s="20">
        <v>75000</v>
      </c>
    </row>
    <row r="142" spans="1:4" ht="12.75">
      <c r="A142" s="6">
        <v>5171</v>
      </c>
      <c r="B142" s="10" t="s">
        <v>14</v>
      </c>
      <c r="C142" s="28"/>
      <c r="D142" s="20">
        <v>8000</v>
      </c>
    </row>
    <row r="143" spans="1:4" ht="12.75">
      <c r="A143" s="6">
        <v>5173</v>
      </c>
      <c r="B143" s="6" t="s">
        <v>56</v>
      </c>
      <c r="C143" s="28"/>
      <c r="D143" s="20">
        <v>18000</v>
      </c>
    </row>
    <row r="144" spans="1:4" ht="12.75">
      <c r="A144" s="6">
        <v>5175</v>
      </c>
      <c r="B144" s="6" t="s">
        <v>57</v>
      </c>
      <c r="C144" s="28"/>
      <c r="D144" s="20">
        <v>2000</v>
      </c>
    </row>
    <row r="145" spans="1:4" ht="12.75">
      <c r="A145" s="6">
        <v>5361</v>
      </c>
      <c r="B145" s="6" t="s">
        <v>58</v>
      </c>
      <c r="C145" s="28"/>
      <c r="D145" s="20">
        <v>2500</v>
      </c>
    </row>
    <row r="146" spans="1:4" ht="12.75">
      <c r="A146" s="6">
        <v>5362</v>
      </c>
      <c r="B146" s="6" t="s">
        <v>116</v>
      </c>
      <c r="C146" s="28"/>
      <c r="D146" s="20">
        <v>1500</v>
      </c>
    </row>
    <row r="147" spans="1:4" ht="12.75">
      <c r="A147" s="6">
        <v>5194</v>
      </c>
      <c r="B147" s="10" t="s">
        <v>28</v>
      </c>
      <c r="C147" s="28"/>
      <c r="D147" s="24">
        <v>2000</v>
      </c>
    </row>
    <row r="148" spans="1:4" ht="12.75">
      <c r="A148" s="6">
        <v>5901</v>
      </c>
      <c r="B148" s="10" t="s">
        <v>94</v>
      </c>
      <c r="C148" s="28"/>
      <c r="D148" s="24">
        <v>450000</v>
      </c>
    </row>
    <row r="149" spans="1:4" ht="12.75">
      <c r="A149" s="6">
        <v>5901</v>
      </c>
      <c r="B149" s="10" t="s">
        <v>94</v>
      </c>
      <c r="C149" s="28"/>
      <c r="D149" s="24">
        <v>498000</v>
      </c>
    </row>
    <row r="150" spans="1:4" ht="12.75">
      <c r="A150" s="6">
        <v>6001</v>
      </c>
      <c r="B150" s="6" t="s">
        <v>109</v>
      </c>
      <c r="C150" s="28"/>
      <c r="D150" s="24">
        <v>883362</v>
      </c>
    </row>
    <row r="151" spans="1:4" ht="15.75">
      <c r="A151" s="33">
        <v>6171</v>
      </c>
      <c r="B151" s="8" t="s">
        <v>59</v>
      </c>
      <c r="C151" s="28">
        <f>SUM(D127:D148)</f>
        <v>1129700</v>
      </c>
      <c r="D151" s="21"/>
    </row>
    <row r="152" spans="1:4" ht="12.75">
      <c r="A152" s="6"/>
      <c r="B152" s="6"/>
      <c r="C152" s="28"/>
      <c r="D152" s="20"/>
    </row>
    <row r="153" spans="1:4" ht="12.75">
      <c r="A153" s="6">
        <v>5163</v>
      </c>
      <c r="B153" s="6" t="s">
        <v>118</v>
      </c>
      <c r="C153" s="28"/>
      <c r="D153" s="20">
        <v>46171</v>
      </c>
    </row>
    <row r="154" spans="1:4" ht="15.75">
      <c r="A154" s="33">
        <v>6320</v>
      </c>
      <c r="B154" s="6" t="s">
        <v>117</v>
      </c>
      <c r="C154" s="28">
        <f>+D153</f>
        <v>46171</v>
      </c>
      <c r="D154" s="20"/>
    </row>
    <row r="155" spans="1:4" ht="12.75">
      <c r="A155" s="6"/>
      <c r="B155" s="6"/>
      <c r="C155" s="28"/>
      <c r="D155" s="20"/>
    </row>
    <row r="156" spans="1:4" ht="12.75">
      <c r="A156" s="6"/>
      <c r="B156" s="6"/>
      <c r="C156" s="28"/>
      <c r="D156" s="20"/>
    </row>
    <row r="157" spans="1:4" ht="12.75">
      <c r="A157" s="13"/>
      <c r="B157" s="14" t="s">
        <v>63</v>
      </c>
      <c r="C157" s="25"/>
      <c r="D157" s="25">
        <f>SUM(D12:D156)</f>
        <v>4774331</v>
      </c>
    </row>
    <row r="158" spans="1:4" ht="12.75">
      <c r="A158" s="6" t="s">
        <v>64</v>
      </c>
      <c r="B158" s="6"/>
      <c r="C158" s="28"/>
      <c r="D158" s="20"/>
    </row>
    <row r="159" spans="1:4" ht="20.25">
      <c r="A159" s="15"/>
      <c r="B159" s="16"/>
      <c r="C159" s="37"/>
      <c r="D159" s="38"/>
    </row>
    <row r="160" spans="1:4" ht="33">
      <c r="A160" s="11" t="s">
        <v>0</v>
      </c>
      <c r="B160" s="6"/>
      <c r="C160" s="28"/>
      <c r="D160" s="20"/>
    </row>
    <row r="161" spans="1:4" ht="12.75">
      <c r="A161" s="17" t="s">
        <v>65</v>
      </c>
      <c r="B161" s="17" t="s">
        <v>4</v>
      </c>
      <c r="C161" s="39"/>
      <c r="D161" s="48">
        <v>2013</v>
      </c>
    </row>
    <row r="162" spans="1:4" ht="12.75">
      <c r="A162" s="19">
        <v>1000</v>
      </c>
      <c r="B162" s="19" t="s">
        <v>106</v>
      </c>
      <c r="C162" s="49"/>
      <c r="D162" s="49">
        <v>913000</v>
      </c>
    </row>
    <row r="163" spans="1:4" ht="12.75">
      <c r="A163" s="6">
        <v>1111</v>
      </c>
      <c r="B163" s="6" t="s">
        <v>66</v>
      </c>
      <c r="C163" s="20"/>
      <c r="D163" s="20">
        <v>540000</v>
      </c>
    </row>
    <row r="164" spans="1:4" ht="12.75">
      <c r="A164" s="6">
        <v>1112</v>
      </c>
      <c r="B164" s="6" t="s">
        <v>67</v>
      </c>
      <c r="C164" s="20"/>
      <c r="D164" s="20">
        <v>0</v>
      </c>
    </row>
    <row r="165" spans="1:4" ht="12.75">
      <c r="A165" s="6">
        <v>1113</v>
      </c>
      <c r="B165" s="6" t="s">
        <v>68</v>
      </c>
      <c r="C165" s="20"/>
      <c r="D165" s="20">
        <v>60000</v>
      </c>
    </row>
    <row r="166" spans="1:4" ht="12.75">
      <c r="A166" s="6">
        <v>1121</v>
      </c>
      <c r="B166" s="6" t="s">
        <v>69</v>
      </c>
      <c r="C166" s="20"/>
      <c r="D166" s="20">
        <v>630000</v>
      </c>
    </row>
    <row r="167" spans="1:4" ht="12.75">
      <c r="A167" s="6">
        <v>1211</v>
      </c>
      <c r="B167" s="6" t="s">
        <v>70</v>
      </c>
      <c r="C167" s="20"/>
      <c r="D167" s="20">
        <v>1100000</v>
      </c>
    </row>
    <row r="168" spans="1:4" ht="12.75">
      <c r="A168" s="6">
        <v>1340</v>
      </c>
      <c r="B168" s="6" t="s">
        <v>71</v>
      </c>
      <c r="C168" s="20"/>
      <c r="D168" s="20">
        <v>200000</v>
      </c>
    </row>
    <row r="169" spans="1:4" ht="12.75">
      <c r="A169" s="6">
        <v>1341</v>
      </c>
      <c r="B169" s="6" t="s">
        <v>72</v>
      </c>
      <c r="C169" s="20"/>
      <c r="D169" s="20">
        <v>9600</v>
      </c>
    </row>
    <row r="170" spans="1:4" ht="12.75">
      <c r="A170" s="6">
        <v>1342</v>
      </c>
      <c r="B170" s="6" t="s">
        <v>73</v>
      </c>
      <c r="C170" s="20"/>
      <c r="D170" s="20">
        <v>6000</v>
      </c>
    </row>
    <row r="171" spans="1:4" ht="12.75">
      <c r="A171" s="6">
        <v>1343</v>
      </c>
      <c r="B171" s="6" t="s">
        <v>89</v>
      </c>
      <c r="C171" s="20"/>
      <c r="D171" s="20">
        <v>1000</v>
      </c>
    </row>
    <row r="172" spans="1:4" ht="12.75">
      <c r="A172" s="6">
        <v>1351</v>
      </c>
      <c r="B172" s="6" t="s">
        <v>107</v>
      </c>
      <c r="C172" s="20"/>
      <c r="D172" s="20">
        <v>8000</v>
      </c>
    </row>
    <row r="173" spans="1:4" ht="12.75">
      <c r="A173" s="6">
        <v>1361</v>
      </c>
      <c r="B173" s="6" t="s">
        <v>74</v>
      </c>
      <c r="C173" s="20"/>
      <c r="D173" s="20">
        <v>4000</v>
      </c>
    </row>
    <row r="174" spans="1:4" ht="12.75">
      <c r="A174" s="6">
        <v>1511</v>
      </c>
      <c r="B174" s="6" t="s">
        <v>75</v>
      </c>
      <c r="C174" s="20"/>
      <c r="D174" s="20">
        <v>187000</v>
      </c>
    </row>
    <row r="175" spans="1:4" ht="12.75">
      <c r="A175" s="6">
        <v>4112</v>
      </c>
      <c r="B175" s="6" t="s">
        <v>76</v>
      </c>
      <c r="C175" s="28"/>
      <c r="D175" s="20">
        <v>140210</v>
      </c>
    </row>
    <row r="176" spans="1:4" ht="12.75">
      <c r="A176" s="6">
        <v>4216</v>
      </c>
      <c r="B176" s="6" t="s">
        <v>110</v>
      </c>
      <c r="C176" s="28"/>
      <c r="D176" s="20">
        <v>662521</v>
      </c>
    </row>
    <row r="177" spans="1:4" ht="15.75">
      <c r="A177" s="33">
        <v>0</v>
      </c>
      <c r="B177" s="9" t="s">
        <v>77</v>
      </c>
      <c r="C177" s="28">
        <f>SUM(D162:D175)</f>
        <v>3798810</v>
      </c>
      <c r="D177" s="20"/>
    </row>
    <row r="178" spans="1:4" ht="12.75">
      <c r="A178" s="6"/>
      <c r="B178" s="6"/>
      <c r="C178" s="28"/>
      <c r="D178" s="20"/>
    </row>
    <row r="179" spans="1:4" ht="12.75">
      <c r="A179" s="6"/>
      <c r="B179" s="6"/>
      <c r="C179" s="28"/>
      <c r="D179" s="20"/>
    </row>
    <row r="180" spans="1:4" ht="12.75">
      <c r="A180" s="6">
        <v>2111</v>
      </c>
      <c r="B180" s="6" t="s">
        <v>78</v>
      </c>
      <c r="C180" s="28"/>
      <c r="D180" s="20">
        <v>160000</v>
      </c>
    </row>
    <row r="181" spans="1:4" ht="15.75">
      <c r="A181" s="46">
        <v>2310</v>
      </c>
      <c r="B181" s="9" t="s">
        <v>15</v>
      </c>
      <c r="C181" s="28">
        <f>SUM(D180)</f>
        <v>160000</v>
      </c>
      <c r="D181" s="20"/>
    </row>
    <row r="182" spans="1:4" ht="12.75">
      <c r="A182" s="6"/>
      <c r="B182" s="6"/>
      <c r="C182" s="28"/>
      <c r="D182" s="20"/>
    </row>
    <row r="183" spans="1:4" ht="12.75">
      <c r="A183" s="6">
        <v>2111</v>
      </c>
      <c r="B183" s="6" t="s">
        <v>87</v>
      </c>
      <c r="C183" s="28"/>
      <c r="D183" s="20">
        <v>105000</v>
      </c>
    </row>
    <row r="184" spans="1:4" ht="15.75">
      <c r="A184" s="33">
        <v>3111</v>
      </c>
      <c r="B184" s="9" t="s">
        <v>20</v>
      </c>
      <c r="C184" s="28">
        <f>SUM(D183)</f>
        <v>105000</v>
      </c>
      <c r="D184" s="20"/>
    </row>
    <row r="185" spans="1:4" ht="15.75">
      <c r="A185" s="33"/>
      <c r="B185" s="9"/>
      <c r="C185" s="28"/>
      <c r="D185" s="20"/>
    </row>
    <row r="186" spans="1:4" ht="12.75">
      <c r="A186" s="6">
        <v>2111</v>
      </c>
      <c r="B186" s="6" t="s">
        <v>78</v>
      </c>
      <c r="C186" s="28"/>
      <c r="D186" s="20">
        <v>55000</v>
      </c>
    </row>
    <row r="187" spans="1:4" ht="12.75">
      <c r="A187" s="6">
        <v>2132</v>
      </c>
      <c r="B187" s="6" t="s">
        <v>79</v>
      </c>
      <c r="C187" s="28"/>
      <c r="D187" s="20">
        <f>125000+16200</f>
        <v>141200</v>
      </c>
    </row>
    <row r="188" spans="1:4" ht="12.75">
      <c r="A188" s="6">
        <v>3112</v>
      </c>
      <c r="B188" s="6" t="s">
        <v>81</v>
      </c>
      <c r="C188" s="28"/>
      <c r="D188" s="20">
        <v>101700</v>
      </c>
    </row>
    <row r="189" spans="1:4" ht="15.75">
      <c r="A189" s="33">
        <v>3612</v>
      </c>
      <c r="B189" s="9" t="s">
        <v>36</v>
      </c>
      <c r="C189" s="28">
        <f>SUM(D186:D188)</f>
        <v>297900</v>
      </c>
      <c r="D189" s="20"/>
    </row>
    <row r="190" spans="1:4" ht="12.75">
      <c r="A190" s="6"/>
      <c r="B190" s="9"/>
      <c r="C190" s="28"/>
      <c r="D190" s="20"/>
    </row>
    <row r="191" spans="1:4" ht="12.75">
      <c r="A191" s="6">
        <v>2324</v>
      </c>
      <c r="B191" s="6" t="s">
        <v>80</v>
      </c>
      <c r="C191" s="28"/>
      <c r="D191" s="20">
        <v>15000</v>
      </c>
    </row>
    <row r="192" spans="1:4" ht="15.75">
      <c r="A192" s="33">
        <v>3725</v>
      </c>
      <c r="B192" s="27" t="s">
        <v>93</v>
      </c>
      <c r="C192" s="28">
        <f>+D191</f>
        <v>15000</v>
      </c>
      <c r="D192" s="20"/>
    </row>
    <row r="193" spans="1:4" ht="12.75">
      <c r="A193" s="6"/>
      <c r="B193" s="6"/>
      <c r="C193" s="28"/>
      <c r="D193" s="20"/>
    </row>
    <row r="194" spans="1:4" ht="12.75">
      <c r="A194" s="6">
        <v>2112</v>
      </c>
      <c r="B194" s="6" t="s">
        <v>82</v>
      </c>
      <c r="C194" s="28"/>
      <c r="D194" s="20">
        <v>1000</v>
      </c>
    </row>
    <row r="195" spans="1:4" ht="12.75">
      <c r="A195" s="6">
        <v>2141</v>
      </c>
      <c r="B195" s="6" t="s">
        <v>83</v>
      </c>
      <c r="C195" s="28"/>
      <c r="D195" s="20">
        <v>0</v>
      </c>
    </row>
    <row r="196" spans="1:4" ht="12.75">
      <c r="A196" s="6">
        <v>2310</v>
      </c>
      <c r="B196" s="6" t="s">
        <v>84</v>
      </c>
      <c r="C196" s="28"/>
      <c r="D196" s="20">
        <v>1000</v>
      </c>
    </row>
    <row r="197" spans="1:4" ht="12.75">
      <c r="A197" s="6">
        <v>2329</v>
      </c>
      <c r="B197" s="6" t="s">
        <v>85</v>
      </c>
      <c r="C197" s="28"/>
      <c r="D197" s="20">
        <v>0</v>
      </c>
    </row>
    <row r="198" spans="1:4" ht="15.75">
      <c r="A198" s="33">
        <v>6171</v>
      </c>
      <c r="B198" s="9" t="s">
        <v>59</v>
      </c>
      <c r="C198" s="28">
        <f>SUM(D194:D197)</f>
        <v>2000</v>
      </c>
      <c r="D198" s="20"/>
    </row>
    <row r="199" spans="1:4" ht="12.75">
      <c r="A199" s="6"/>
      <c r="B199" s="9"/>
      <c r="C199" s="28"/>
      <c r="D199" s="20"/>
    </row>
    <row r="200" spans="1:4" ht="12.75">
      <c r="A200" s="6">
        <v>2141</v>
      </c>
      <c r="B200" s="6" t="s">
        <v>83</v>
      </c>
      <c r="C200" s="28"/>
      <c r="D200" s="20">
        <v>1000</v>
      </c>
    </row>
    <row r="201" spans="1:4" ht="15.75">
      <c r="A201" s="33">
        <v>6310</v>
      </c>
      <c r="B201" s="9" t="s">
        <v>86</v>
      </c>
      <c r="C201" s="28">
        <f>SUM(D200)</f>
        <v>1000</v>
      </c>
      <c r="D201" s="20"/>
    </row>
    <row r="202" spans="1:4" ht="12.75">
      <c r="A202" s="6"/>
      <c r="B202" s="6"/>
      <c r="C202" s="28"/>
      <c r="D202" s="20"/>
    </row>
    <row r="203" spans="1:4" ht="12.75">
      <c r="A203" s="6"/>
      <c r="B203" s="9"/>
      <c r="C203" s="28"/>
      <c r="D203" s="20"/>
    </row>
    <row r="204" spans="1:4" ht="12.75">
      <c r="A204" s="17"/>
      <c r="B204" s="18" t="s">
        <v>88</v>
      </c>
      <c r="C204" s="26"/>
      <c r="D204" s="26">
        <f>SUM(D162:D203)</f>
        <v>5042231</v>
      </c>
    </row>
    <row r="205" ht="12.75">
      <c r="C205" s="12"/>
    </row>
    <row r="208" spans="1:4" ht="20.25">
      <c r="A208" s="32" t="s">
        <v>95</v>
      </c>
      <c r="C208" s="30"/>
      <c r="D208" s="30"/>
    </row>
    <row r="209" spans="3:4" ht="12.75">
      <c r="C209" s="30"/>
      <c r="D209" s="30"/>
    </row>
    <row r="210" spans="1:4" ht="12.75">
      <c r="A210" s="29" t="s">
        <v>96</v>
      </c>
      <c r="C210" s="30"/>
      <c r="D210" s="30"/>
    </row>
    <row r="211" spans="1:4" ht="12.75">
      <c r="A211" s="47">
        <v>8114</v>
      </c>
      <c r="B211" t="s">
        <v>103</v>
      </c>
      <c r="C211" s="30"/>
      <c r="D211" s="30">
        <v>110400</v>
      </c>
    </row>
    <row r="212" spans="1:4" ht="12.75">
      <c r="A212">
        <v>8114</v>
      </c>
      <c r="B212" t="s">
        <v>108</v>
      </c>
      <c r="C212" s="30"/>
      <c r="D212" s="30">
        <v>157500</v>
      </c>
    </row>
    <row r="213" spans="1:4" ht="12.75">
      <c r="A213" s="29">
        <v>8114</v>
      </c>
      <c r="B213" s="29" t="s">
        <v>97</v>
      </c>
      <c r="C213" s="31">
        <f>+D212+D211</f>
        <v>267900</v>
      </c>
      <c r="D213" s="30"/>
    </row>
    <row r="214" spans="3:4" ht="12.75">
      <c r="C214" s="30"/>
      <c r="D214" s="3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zoomScalePageLayoutView="0" workbookViewId="0" topLeftCell="A1">
      <selection activeCell="A1" sqref="A1:E16"/>
    </sheetView>
  </sheetViews>
  <sheetFormatPr defaultColWidth="9.00390625" defaultRowHeight="12.75"/>
  <cols>
    <col min="1" max="1" width="3.875" style="0" customWidth="1"/>
    <col min="3" max="3" width="23.625" style="0" bestFit="1" customWidth="1"/>
    <col min="4" max="4" width="15.125" style="0" bestFit="1" customWidth="1"/>
    <col min="5" max="5" width="44.75390625" style="0" bestFit="1" customWidth="1"/>
  </cols>
  <sheetData>
    <row r="1" ht="20.25">
      <c r="C1" s="32" t="s">
        <v>148</v>
      </c>
    </row>
    <row r="3" spans="2:9" ht="14.25">
      <c r="B3" s="60" t="s">
        <v>134</v>
      </c>
      <c r="C3" s="15" t="s">
        <v>126</v>
      </c>
      <c r="D3" s="64">
        <v>10000</v>
      </c>
      <c r="E3" s="56" t="s">
        <v>131</v>
      </c>
      <c r="F3" s="50"/>
      <c r="G3" s="50"/>
      <c r="H3" s="50"/>
      <c r="I3" s="50"/>
    </row>
    <row r="4" spans="2:5" ht="14.25">
      <c r="B4" s="61" t="s">
        <v>135</v>
      </c>
      <c r="C4" s="6" t="s">
        <v>113</v>
      </c>
      <c r="D4" s="65">
        <v>25000</v>
      </c>
      <c r="E4" s="54" t="s">
        <v>123</v>
      </c>
    </row>
    <row r="5" spans="2:5" ht="14.25">
      <c r="B5" s="62" t="s">
        <v>136</v>
      </c>
      <c r="C5" s="10" t="s">
        <v>124</v>
      </c>
      <c r="D5" s="66">
        <v>300000</v>
      </c>
      <c r="E5" s="55" t="s">
        <v>133</v>
      </c>
    </row>
    <row r="6" spans="2:5" ht="14.25">
      <c r="B6" s="61" t="s">
        <v>137</v>
      </c>
      <c r="C6" s="6" t="s">
        <v>120</v>
      </c>
      <c r="D6" s="65">
        <v>55000</v>
      </c>
      <c r="E6" s="56" t="s">
        <v>132</v>
      </c>
    </row>
    <row r="7" spans="2:5" ht="14.25">
      <c r="B7" s="61" t="s">
        <v>138</v>
      </c>
      <c r="C7" s="6" t="s">
        <v>113</v>
      </c>
      <c r="D7" s="65">
        <v>80000</v>
      </c>
      <c r="E7" s="54" t="s">
        <v>125</v>
      </c>
    </row>
    <row r="8" spans="2:5" ht="14.25">
      <c r="B8" s="62" t="s">
        <v>139</v>
      </c>
      <c r="C8" s="10" t="s">
        <v>126</v>
      </c>
      <c r="D8" s="67">
        <v>40000</v>
      </c>
      <c r="E8" s="10" t="s">
        <v>130</v>
      </c>
    </row>
    <row r="9" spans="2:5" ht="14.25">
      <c r="B9" s="61" t="s">
        <v>140</v>
      </c>
      <c r="C9" s="6" t="s">
        <v>8</v>
      </c>
      <c r="D9" s="68">
        <v>40000</v>
      </c>
      <c r="E9" s="57" t="s">
        <v>121</v>
      </c>
    </row>
    <row r="10" spans="2:5" ht="14.25">
      <c r="B10" s="61" t="s">
        <v>141</v>
      </c>
      <c r="C10" s="6" t="s">
        <v>113</v>
      </c>
      <c r="D10" s="69">
        <v>20000</v>
      </c>
      <c r="E10" s="57" t="s">
        <v>142</v>
      </c>
    </row>
    <row r="11" spans="2:5" ht="14.25">
      <c r="B11" s="61" t="s">
        <v>143</v>
      </c>
      <c r="C11" s="10" t="s">
        <v>113</v>
      </c>
      <c r="D11" s="65">
        <v>28000</v>
      </c>
      <c r="E11" s="54" t="s">
        <v>144</v>
      </c>
    </row>
    <row r="12" spans="2:9" ht="14.25">
      <c r="B12" s="61" t="s">
        <v>145</v>
      </c>
      <c r="C12" s="10" t="s">
        <v>127</v>
      </c>
      <c r="D12" s="68">
        <v>200000</v>
      </c>
      <c r="E12" s="57" t="s">
        <v>128</v>
      </c>
      <c r="F12" s="47"/>
      <c r="G12" s="47"/>
      <c r="H12" s="47"/>
      <c r="I12" s="47"/>
    </row>
    <row r="13" spans="2:5" ht="14.25">
      <c r="B13" s="63" t="s">
        <v>146</v>
      </c>
      <c r="C13" s="10" t="s">
        <v>122</v>
      </c>
      <c r="D13" s="67">
        <v>140000</v>
      </c>
      <c r="E13" s="54" t="s">
        <v>129</v>
      </c>
    </row>
    <row r="14" spans="2:5" ht="14.25">
      <c r="B14" s="63" t="s">
        <v>147</v>
      </c>
      <c r="C14" s="10" t="s">
        <v>122</v>
      </c>
      <c r="D14" s="67">
        <v>318421</v>
      </c>
      <c r="E14" s="59"/>
    </row>
    <row r="16" spans="3:4" ht="20.25">
      <c r="C16" s="71" t="s">
        <v>149</v>
      </c>
      <c r="D16" s="70">
        <f>SUM(D3:D15)</f>
        <v>1256421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- Rus</dc:creator>
  <cp:keywords/>
  <dc:description/>
  <cp:lastModifiedBy>HAL</cp:lastModifiedBy>
  <cp:lastPrinted>2018-05-14T08:23:04Z</cp:lastPrinted>
  <dcterms:created xsi:type="dcterms:W3CDTF">2010-11-30T19:55:36Z</dcterms:created>
  <dcterms:modified xsi:type="dcterms:W3CDTF">2018-05-14T08:23:43Z</dcterms:modified>
  <cp:category/>
  <cp:version/>
  <cp:contentType/>
  <cp:contentStatus/>
</cp:coreProperties>
</file>